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965" tabRatio="597" firstSheet="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'Sheet1'!$A$1:$AG$81</definedName>
    <definedName name="_xlnm.Print_Area" localSheetId="1">'Sheet2'!$A$1:$H$22</definedName>
    <definedName name="_xlnm.Print_Area" localSheetId="2">'Sheet3'!$A$1:$K$37</definedName>
    <definedName name="_xlnm.Print_Area" localSheetId="3">'Sheet4'!$A$1:$I$68</definedName>
    <definedName name="_xlnm.Print_Area" localSheetId="4">'Sheet5'!$A$1:$D$24</definedName>
    <definedName name="_xlnm.Print_Titles" localSheetId="0">'Sheet1'!$1:$2</definedName>
    <definedName name="_xlnm.Print_Titles" localSheetId="1">'Sheet2'!$1:$22</definedName>
    <definedName name="_xlnm.Print_Titles" localSheetId="2">'Sheet3'!$1:$2</definedName>
    <definedName name="_xlnm.Print_Titles" localSheetId="3">'Sheet4'!$1:$2</definedName>
  </definedNames>
  <calcPr fullCalcOnLoad="1"/>
</workbook>
</file>

<file path=xl/sharedStrings.xml><?xml version="1.0" encoding="utf-8"?>
<sst xmlns="http://schemas.openxmlformats.org/spreadsheetml/2006/main" count="534" uniqueCount="262">
  <si>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</si>
  <si>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</si>
  <si>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</si>
  <si>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</si>
  <si>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</si>
  <si>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</si>
  <si>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</si>
  <si>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</si>
  <si>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</si>
  <si>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</si>
  <si>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</si>
  <si>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</si>
  <si>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</si>
  <si>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</si>
  <si>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</si>
  <si>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</si>
  <si>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</si>
  <si>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</si>
  <si>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</si>
  <si>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</si>
  <si>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</si>
  <si>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</si>
  <si>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</si>
  <si>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</si>
  <si>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</si>
  <si>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</si>
  <si>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</si>
  <si>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</si>
  <si>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</si>
  <si>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Joan</t>
  </si>
  <si>
    <t>Ladybird</t>
  </si>
  <si>
    <t>Vagabond</t>
  </si>
  <si>
    <t>Moonraker</t>
  </si>
  <si>
    <t>P C Jeckells</t>
  </si>
  <si>
    <t>Pippa</t>
  </si>
  <si>
    <t>G Angell</t>
  </si>
  <si>
    <t>Blue Jacket</t>
  </si>
  <si>
    <t>J A Ellis</t>
  </si>
  <si>
    <t>Sparklet</t>
  </si>
  <si>
    <t>Dragonfly</t>
  </si>
  <si>
    <t>Maidie</t>
  </si>
  <si>
    <t>Betty</t>
  </si>
  <si>
    <t>Kingfisher</t>
  </si>
  <si>
    <t>C Sales</t>
  </si>
  <si>
    <t>Golden Moon</t>
  </si>
  <si>
    <t>Anne</t>
  </si>
  <si>
    <t>K Halifax</t>
  </si>
  <si>
    <t>Privateer</t>
  </si>
  <si>
    <t>T Child</t>
  </si>
  <si>
    <t>Nirvana</t>
  </si>
  <si>
    <t>D Trower</t>
  </si>
  <si>
    <t>Smuggler</t>
  </si>
  <si>
    <t>Serenity</t>
  </si>
  <si>
    <t>Reed Robin</t>
  </si>
  <si>
    <t>Cuckoo</t>
  </si>
  <si>
    <t>Farthing</t>
  </si>
  <si>
    <t>Snowbird</t>
  </si>
  <si>
    <t>A Davies</t>
  </si>
  <si>
    <t>Wanderer</t>
  </si>
  <si>
    <t>M Davies</t>
  </si>
  <si>
    <t>Cygnet</t>
  </si>
  <si>
    <t>H Tusting</t>
  </si>
  <si>
    <t>Jessie May</t>
  </si>
  <si>
    <t>Reflection</t>
  </si>
  <si>
    <t>Joy</t>
  </si>
  <si>
    <t>Breeze</t>
  </si>
  <si>
    <t>H Fillery</t>
  </si>
  <si>
    <t>Sunset</t>
  </si>
  <si>
    <t>R Sales</t>
  </si>
  <si>
    <t>Matilda</t>
  </si>
  <si>
    <t>Valkyrie</t>
  </si>
  <si>
    <t>Vixen</t>
  </si>
  <si>
    <t>J Marr</t>
  </si>
  <si>
    <t>Mischief</t>
  </si>
  <si>
    <t>Whisper</t>
  </si>
  <si>
    <t>W P Bacon</t>
  </si>
  <si>
    <t>Melbourne Lady</t>
  </si>
  <si>
    <t>M Batson</t>
  </si>
  <si>
    <t>Teasel</t>
  </si>
  <si>
    <t>M D Frary</t>
  </si>
  <si>
    <t>Starlight Lady</t>
  </si>
  <si>
    <t>Fantasia II</t>
  </si>
  <si>
    <t>Valkyrie IV</t>
  </si>
  <si>
    <t>S P Dexter</t>
  </si>
  <si>
    <t>Henrietta</t>
  </si>
  <si>
    <t>P Charlton</t>
  </si>
  <si>
    <t>Firebird</t>
  </si>
  <si>
    <t>R Richardson</t>
  </si>
  <si>
    <t>R F Smith</t>
  </si>
  <si>
    <t>D Walker</t>
  </si>
  <si>
    <t>Storm</t>
  </si>
  <si>
    <t>M Thwaites</t>
  </si>
  <si>
    <t>Evening Flight</t>
  </si>
  <si>
    <t>Barracuda</t>
  </si>
  <si>
    <t>Goldfish</t>
  </si>
  <si>
    <t>Achievement</t>
  </si>
  <si>
    <t>Rogue</t>
  </si>
  <si>
    <t>Melody</t>
  </si>
  <si>
    <t>Mimosa</t>
  </si>
  <si>
    <t>Madie</t>
  </si>
  <si>
    <t>Corsair</t>
  </si>
  <si>
    <t>Brit</t>
  </si>
  <si>
    <t>R.Richardson</t>
  </si>
  <si>
    <t>Lady Caroline</t>
  </si>
  <si>
    <t>S.Lampert</t>
  </si>
  <si>
    <t>M.C.Broom</t>
  </si>
  <si>
    <t>A.F.Cavell</t>
  </si>
  <si>
    <t>C. Balls</t>
  </si>
  <si>
    <t>I. Jackson</t>
  </si>
  <si>
    <t>C.H.Dowsett</t>
  </si>
  <si>
    <t>Moth</t>
  </si>
  <si>
    <t>M.Cartmell</t>
  </si>
  <si>
    <t>W.Bentall</t>
  </si>
  <si>
    <t>Wicked Lady</t>
  </si>
  <si>
    <t>C. Gibbon</t>
  </si>
  <si>
    <t>D.Frary</t>
  </si>
  <si>
    <t>Marilyn Ann</t>
  </si>
  <si>
    <t>T.W.Moore</t>
  </si>
  <si>
    <t>C.J.Wilson</t>
  </si>
  <si>
    <t>D. Edwards</t>
  </si>
  <si>
    <t>S. Kremer</t>
  </si>
  <si>
    <t>Rushmere</t>
  </si>
  <si>
    <t>S.P.Dunham</t>
  </si>
  <si>
    <t>D.A.Smith</t>
  </si>
  <si>
    <t>Teal</t>
  </si>
  <si>
    <t>R.Collier</t>
  </si>
  <si>
    <t>P.C.Jeckells</t>
  </si>
  <si>
    <t>J.Bryan</t>
  </si>
  <si>
    <t>G.Angell</t>
  </si>
  <si>
    <t>R.W.Farrar</t>
  </si>
  <si>
    <t>M.A.Wells</t>
  </si>
  <si>
    <t>A.Davies</t>
  </si>
  <si>
    <t>J.Ellis</t>
  </si>
  <si>
    <t>Annie</t>
  </si>
  <si>
    <t>P.F.Dyson</t>
  </si>
  <si>
    <t>T.Potter</t>
  </si>
  <si>
    <t>Silver Queen</t>
  </si>
  <si>
    <t>W.Jeffcoate</t>
  </si>
  <si>
    <t>W.H.Jenner</t>
  </si>
  <si>
    <t>Clipper</t>
  </si>
  <si>
    <t>M.Perkins</t>
  </si>
  <si>
    <t>M.Barnes</t>
  </si>
  <si>
    <t>S.C.Crosse</t>
  </si>
  <si>
    <t>Crystal</t>
  </si>
  <si>
    <t>G.Bryan</t>
  </si>
  <si>
    <t>L.Richards</t>
  </si>
  <si>
    <t>R.F.Smith</t>
  </si>
  <si>
    <t>G.H.Stables</t>
  </si>
  <si>
    <t>J.R.Kilner</t>
  </si>
  <si>
    <t>C.Warns</t>
  </si>
  <si>
    <t>Beth</t>
  </si>
  <si>
    <t>G. Howarth</t>
  </si>
  <si>
    <t>Dove</t>
  </si>
  <si>
    <t>D.Wright</t>
  </si>
  <si>
    <t>R.J.Branscombe</t>
  </si>
  <si>
    <t>H.Fillery</t>
  </si>
  <si>
    <t>Phantom II</t>
  </si>
  <si>
    <t>H.Gerrard</t>
  </si>
  <si>
    <t>R.Sales</t>
  </si>
  <si>
    <t>J &amp; C Endruweit</t>
  </si>
  <si>
    <t>Rose of York</t>
  </si>
  <si>
    <t>S. Renshaw Smith</t>
  </si>
  <si>
    <t>D.P.Ellis</t>
  </si>
  <si>
    <t>A.Landamore</t>
  </si>
  <si>
    <t>Zoe</t>
  </si>
  <si>
    <t>S. Chatfield</t>
  </si>
  <si>
    <t>N.Bagshaw</t>
  </si>
  <si>
    <t>Viking</t>
  </si>
  <si>
    <t>W.W.Clark</t>
  </si>
  <si>
    <t>J.Marr</t>
  </si>
  <si>
    <t>K.Halifax</t>
  </si>
  <si>
    <t>R.Haines</t>
  </si>
  <si>
    <t>L.Perryman</t>
  </si>
  <si>
    <t>W.P.Bacon</t>
  </si>
  <si>
    <t>Insh'allah</t>
  </si>
  <si>
    <t>G.B.Wells</t>
  </si>
  <si>
    <t>Cricket</t>
  </si>
  <si>
    <t>D.Snutch</t>
  </si>
  <si>
    <t>G.H.Williams</t>
  </si>
  <si>
    <t>L.Funnell</t>
  </si>
  <si>
    <t>Pixie</t>
  </si>
  <si>
    <t>P.Atkins</t>
  </si>
  <si>
    <t>N.Hunt</t>
  </si>
  <si>
    <t>Mayfly 11</t>
  </si>
  <si>
    <t>C.P.Chettleburgh</t>
  </si>
  <si>
    <t>Gallivant</t>
  </si>
  <si>
    <t>A.J.Gallant</t>
  </si>
  <si>
    <t>Peregrine</t>
  </si>
  <si>
    <t>A. Tacon</t>
  </si>
  <si>
    <t>P.Charlton</t>
  </si>
  <si>
    <t>Hours</t>
  </si>
  <si>
    <t>Mins</t>
  </si>
  <si>
    <t>Secs</t>
  </si>
  <si>
    <t>Mayfly II</t>
  </si>
  <si>
    <t>Time out</t>
  </si>
  <si>
    <t>Time in</t>
  </si>
  <si>
    <t>C Chettleborough</t>
  </si>
  <si>
    <t>Don</t>
  </si>
  <si>
    <t>J Royce</t>
  </si>
  <si>
    <t>J Campbell</t>
  </si>
  <si>
    <t>M Wells</t>
  </si>
  <si>
    <t>M Cator</t>
  </si>
  <si>
    <t>G Howarth</t>
  </si>
  <si>
    <t>Honey</t>
  </si>
  <si>
    <t>D Mackley</t>
  </si>
  <si>
    <t>Martlet</t>
  </si>
  <si>
    <t>H Franzen</t>
  </si>
  <si>
    <t>P Dring</t>
  </si>
  <si>
    <t>Dryad</t>
  </si>
  <si>
    <t>Nutcracker</t>
  </si>
  <si>
    <t>J Routledge</t>
  </si>
  <si>
    <t>Bewitched</t>
  </si>
  <si>
    <t>C Cator</t>
  </si>
  <si>
    <t>M Smith</t>
  </si>
  <si>
    <t>J Gill</t>
  </si>
  <si>
    <t>Stratus</t>
  </si>
  <si>
    <t>Nymph</t>
  </si>
  <si>
    <t>Anna</t>
  </si>
  <si>
    <t>R Branscombe</t>
  </si>
  <si>
    <t>T Tracey</t>
  </si>
  <si>
    <t>Meggie</t>
  </si>
  <si>
    <t>L Funnell</t>
  </si>
  <si>
    <t>R Parker</t>
  </si>
  <si>
    <t>C Groves</t>
  </si>
  <si>
    <t>Emily</t>
  </si>
  <si>
    <t>M Ellis</t>
  </si>
  <si>
    <t>D Frary</t>
  </si>
  <si>
    <t>Blue Peter</t>
  </si>
  <si>
    <t>L Gee</t>
  </si>
  <si>
    <t>Pirate</t>
  </si>
  <si>
    <t>I Scowen</t>
  </si>
  <si>
    <t>T Harding</t>
  </si>
  <si>
    <t>Modwena</t>
  </si>
  <si>
    <t>N Vowles</t>
  </si>
  <si>
    <t>Satyr</t>
  </si>
  <si>
    <t>J Cole</t>
  </si>
  <si>
    <t>Inshalla</t>
  </si>
  <si>
    <t>P Wells</t>
  </si>
  <si>
    <t>G Williams</t>
  </si>
  <si>
    <t>A Cavell</t>
  </si>
  <si>
    <t>M Green</t>
  </si>
  <si>
    <t>Harlequin II</t>
  </si>
  <si>
    <t>G Carr</t>
  </si>
  <si>
    <t>N Bagshaw</t>
  </si>
  <si>
    <t>Golden Dawn</t>
  </si>
  <si>
    <t>K Webster</t>
  </si>
  <si>
    <t>Mist Haze</t>
  </si>
  <si>
    <t xml:space="preserve"> D Wright</t>
  </si>
  <si>
    <t>Wandering Rose</t>
  </si>
  <si>
    <t>G Salt</t>
  </si>
  <si>
    <t>Moonshadow</t>
  </si>
  <si>
    <t>T Moore</t>
  </si>
  <si>
    <t>Willow Wren</t>
  </si>
  <si>
    <t>R Hallett</t>
  </si>
  <si>
    <t>S Lampert</t>
  </si>
  <si>
    <t>D Ellis</t>
  </si>
  <si>
    <t>Retired</t>
  </si>
  <si>
    <t xml:space="preserve">D N S </t>
  </si>
  <si>
    <t>Grant  Thornton</t>
  </si>
  <si>
    <t>Wilberforce Smith</t>
  </si>
  <si>
    <t>155 and 380 over time limit</t>
  </si>
  <si>
    <t>but completed and timed in for records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</si>
</sst>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 applyProtection="1">
      <alignment horizontal="center"/>
      <protection/>
    </xf>
    <xf numFmtId="1" fontId="12" fillId="3" borderId="0" xfId="0" applyNumberFormat="1" applyFont="1" applyFill="1" applyBorder="1" applyAlignment="1">
      <alignment horizontal="center"/>
    </xf>
    <xf numFmtId="1" fontId="12" fillId="4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" fontId="4" fillId="0" borderId="0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4" fillId="0" borderId="1" xfId="0" applyNumberFormat="1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/>
      <protection hidden="1"/>
    </xf>
    <xf numFmtId="1" fontId="4" fillId="5" borderId="1" xfId="0" applyNumberFormat="1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/>
      <protection hidden="1"/>
    </xf>
    <xf numFmtId="1" fontId="4" fillId="6" borderId="1" xfId="0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/>
      <protection hidden="1"/>
    </xf>
    <xf numFmtId="1" fontId="4" fillId="2" borderId="1" xfId="0" applyNumberFormat="1" applyFont="1" applyFill="1" applyBorder="1" applyAlignment="1" applyProtection="1">
      <alignment horizontal="center"/>
      <protection hidden="1"/>
    </xf>
    <xf numFmtId="0" fontId="0" fillId="7" borderId="1" xfId="0" applyFill="1" applyBorder="1" applyAlignment="1" applyProtection="1">
      <alignment/>
      <protection hidden="1"/>
    </xf>
    <xf numFmtId="1" fontId="4" fillId="7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NumberFormat="1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5" borderId="0" xfId="0" applyNumberFormat="1" applyFont="1" applyFill="1" applyBorder="1" applyAlignment="1" applyProtection="1">
      <alignment horizontal="center"/>
      <protection hidden="1"/>
    </xf>
    <xf numFmtId="1" fontId="4" fillId="6" borderId="0" xfId="0" applyNumberFormat="1" applyFont="1" applyFill="1" applyBorder="1" applyAlignment="1" applyProtection="1">
      <alignment horizontal="center"/>
      <protection hidden="1"/>
    </xf>
    <xf numFmtId="1" fontId="4" fillId="2" borderId="0" xfId="0" applyNumberFormat="1" applyFont="1" applyFill="1" applyBorder="1" applyAlignment="1" applyProtection="1">
      <alignment horizontal="center"/>
      <protection hidden="1"/>
    </xf>
    <xf numFmtId="1" fontId="4" fillId="7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/>
      <protection hidden="1"/>
    </xf>
    <xf numFmtId="173" fontId="4" fillId="0" borderId="0" xfId="0" applyNumberFormat="1" applyFont="1" applyAlignment="1" applyProtection="1">
      <alignment horizontal="left"/>
      <protection hidden="1"/>
    </xf>
    <xf numFmtId="0" fontId="4" fillId="0" borderId="0" xfId="0" applyNumberFormat="1" applyFont="1" applyAlignment="1" applyProtection="1">
      <alignment horizontal="left"/>
      <protection hidden="1"/>
    </xf>
    <xf numFmtId="0" fontId="4" fillId="6" borderId="0" xfId="0" applyFont="1" applyFill="1" applyBorder="1" applyAlignment="1" applyProtection="1">
      <alignment horizontal="center"/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10" fillId="0" borderId="0" xfId="0" applyNumberFormat="1" applyFont="1" applyAlignment="1" applyProtection="1">
      <alignment horizontal="left"/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/>
      <protection hidden="1"/>
    </xf>
    <xf numFmtId="173" fontId="10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/>
      <protection hidden="1"/>
    </xf>
    <xf numFmtId="173" fontId="12" fillId="0" borderId="0" xfId="0" applyNumberFormat="1" applyFont="1" applyAlignment="1" applyProtection="1">
      <alignment horizontal="left"/>
      <protection hidden="1"/>
    </xf>
    <xf numFmtId="0" fontId="12" fillId="0" borderId="0" xfId="0" applyNumberFormat="1" applyFont="1" applyAlignment="1" applyProtection="1">
      <alignment horizontal="left"/>
      <protection hidden="1"/>
    </xf>
    <xf numFmtId="1" fontId="12" fillId="5" borderId="0" xfId="0" applyNumberFormat="1" applyFont="1" applyFill="1" applyBorder="1" applyAlignment="1" applyProtection="1">
      <alignment horizontal="center"/>
      <protection hidden="1"/>
    </xf>
    <xf numFmtId="1" fontId="12" fillId="6" borderId="0" xfId="0" applyNumberFormat="1" applyFont="1" applyFill="1" applyBorder="1" applyAlignment="1" applyProtection="1">
      <alignment horizontal="center"/>
      <protection hidden="1"/>
    </xf>
    <xf numFmtId="1" fontId="12" fillId="2" borderId="0" xfId="0" applyNumberFormat="1" applyFont="1" applyFill="1" applyBorder="1" applyAlignment="1" applyProtection="1">
      <alignment horizontal="center"/>
      <protection hidden="1"/>
    </xf>
    <xf numFmtId="0" fontId="12" fillId="6" borderId="0" xfId="0" applyFont="1" applyFill="1" applyBorder="1" applyAlignment="1" applyProtection="1">
      <alignment horizontal="center"/>
      <protection hidden="1"/>
    </xf>
    <xf numFmtId="0" fontId="12" fillId="7" borderId="0" xfId="0" applyFont="1" applyFill="1" applyBorder="1" applyAlignment="1" applyProtection="1">
      <alignment horizontal="center"/>
      <protection hidden="1"/>
    </xf>
    <xf numFmtId="1" fontId="12" fillId="7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0</xdr:colOff>
      <xdr:row>0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38475" y="0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Out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342900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772025" y="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6"/>
  <sheetViews>
    <sheetView tabSelected="1" zoomScale="125" zoomScaleNormal="125" workbookViewId="0" topLeftCell="A1">
      <pane xSplit="2610" ySplit="1140" topLeftCell="A1" activePane="bottomRight" state="split"/>
      <selection pane="topLeft" activeCell="A1" sqref="A1"/>
      <selection pane="topRight" activeCell="W1" sqref="A1:W16384"/>
      <selection pane="bottomLeft" activeCell="A68" sqref="A68"/>
      <selection pane="bottomRight" activeCell="C4" sqref="C4"/>
    </sheetView>
  </sheetViews>
  <sheetFormatPr defaultColWidth="9.00390625" defaultRowHeight="15.75"/>
  <cols>
    <col min="1" max="1" width="3.625" style="72" customWidth="1"/>
    <col min="2" max="2" width="10.125" style="73" customWidth="1"/>
    <col min="3" max="3" width="11.50390625" style="74" customWidth="1"/>
    <col min="4" max="4" width="5.25390625" style="75" customWidth="1"/>
    <col min="5" max="5" width="3.375" style="76" customWidth="1"/>
    <col min="6" max="8" width="3.625" style="77" customWidth="1"/>
    <col min="9" max="11" width="3.625" style="78" customWidth="1"/>
    <col min="12" max="14" width="3.625" style="79" customWidth="1"/>
    <col min="15" max="17" width="3.625" style="77" customWidth="1"/>
    <col min="18" max="20" width="3.625" style="78" customWidth="1"/>
    <col min="21" max="23" width="3.625" style="80" customWidth="1"/>
    <col min="24" max="24" width="1.625" style="5" customWidth="1"/>
    <col min="25" max="27" width="3.625" style="38" customWidth="1"/>
    <col min="28" max="28" width="1.625" style="5" customWidth="1"/>
    <col min="29" max="31" width="3.625" style="38" customWidth="1"/>
    <col min="32" max="32" width="1.625" style="5" customWidth="1"/>
    <col min="33" max="33" width="2.75390625" style="45" customWidth="1"/>
    <col min="34" max="34" width="1.625" style="5" customWidth="1"/>
    <col min="35" max="38" width="9.00390625" style="38" customWidth="1"/>
    <col min="39" max="39" width="9.00390625" style="39" customWidth="1"/>
    <col min="40" max="40" width="9.00390625" style="40" customWidth="1"/>
    <col min="41" max="41" width="3.25390625" style="7" customWidth="1"/>
    <col min="42" max="16384" width="9.00390625" style="7" customWidth="1"/>
  </cols>
  <sheetData>
    <row r="1" spans="1:41" s="1" customFormat="1" ht="16.5" thickBot="1">
      <c r="A1" s="59" t="s">
        <v>0</v>
      </c>
      <c r="B1" s="60" t="s">
        <v>1</v>
      </c>
      <c r="C1" s="60" t="s">
        <v>2</v>
      </c>
      <c r="D1" s="61" t="s">
        <v>3</v>
      </c>
      <c r="E1" s="62" t="s">
        <v>4</v>
      </c>
      <c r="F1" s="63"/>
      <c r="G1" s="64" t="s">
        <v>5</v>
      </c>
      <c r="H1" s="64"/>
      <c r="I1" s="65"/>
      <c r="J1" s="66" t="s">
        <v>6</v>
      </c>
      <c r="K1" s="66"/>
      <c r="L1" s="67"/>
      <c r="M1" s="68" t="s">
        <v>7</v>
      </c>
      <c r="N1" s="68"/>
      <c r="O1" s="63"/>
      <c r="P1" s="64" t="s">
        <v>8</v>
      </c>
      <c r="Q1" s="64"/>
      <c r="R1" s="65"/>
      <c r="S1" s="66" t="s">
        <v>9</v>
      </c>
      <c r="T1" s="66"/>
      <c r="U1" s="69"/>
      <c r="V1" s="70" t="s">
        <v>10</v>
      </c>
      <c r="W1" s="70"/>
      <c r="X1" s="3"/>
      <c r="Y1" s="27"/>
      <c r="Z1" s="4" t="s">
        <v>11</v>
      </c>
      <c r="AA1" s="4"/>
      <c r="AB1" s="3"/>
      <c r="AC1" s="27"/>
      <c r="AD1" s="4" t="s">
        <v>12</v>
      </c>
      <c r="AE1" s="4"/>
      <c r="AF1" s="3"/>
      <c r="AG1" s="44" t="s">
        <v>13</v>
      </c>
      <c r="AH1" s="3"/>
      <c r="AI1" s="4" t="s">
        <v>14</v>
      </c>
      <c r="AJ1" s="4" t="s">
        <v>15</v>
      </c>
      <c r="AK1" s="4" t="s">
        <v>16</v>
      </c>
      <c r="AL1" s="4" t="s">
        <v>17</v>
      </c>
      <c r="AM1" s="41" t="s">
        <v>18</v>
      </c>
      <c r="AN1" s="42" t="s">
        <v>19</v>
      </c>
      <c r="AO1" s="1" t="s">
        <v>20</v>
      </c>
    </row>
    <row r="2" spans="1:40" s="1" customFormat="1" ht="13.5" thickBot="1">
      <c r="A2" s="59"/>
      <c r="B2" s="60"/>
      <c r="C2" s="71"/>
      <c r="D2" s="61"/>
      <c r="E2" s="62"/>
      <c r="F2" s="64" t="s">
        <v>21</v>
      </c>
      <c r="G2" s="64" t="s">
        <v>22</v>
      </c>
      <c r="H2" s="64" t="s">
        <v>23</v>
      </c>
      <c r="I2" s="66" t="s">
        <v>21</v>
      </c>
      <c r="J2" s="66" t="s">
        <v>22</v>
      </c>
      <c r="K2" s="66" t="s">
        <v>23</v>
      </c>
      <c r="L2" s="68" t="s">
        <v>21</v>
      </c>
      <c r="M2" s="68" t="s">
        <v>22</v>
      </c>
      <c r="N2" s="68" t="s">
        <v>23</v>
      </c>
      <c r="O2" s="64" t="s">
        <v>21</v>
      </c>
      <c r="P2" s="64" t="s">
        <v>22</v>
      </c>
      <c r="Q2" s="64" t="s">
        <v>23</v>
      </c>
      <c r="R2" s="66" t="s">
        <v>21</v>
      </c>
      <c r="S2" s="66" t="s">
        <v>22</v>
      </c>
      <c r="T2" s="66" t="s">
        <v>23</v>
      </c>
      <c r="U2" s="70" t="s">
        <v>21</v>
      </c>
      <c r="V2" s="70" t="s">
        <v>22</v>
      </c>
      <c r="W2" s="70" t="s">
        <v>23</v>
      </c>
      <c r="X2" s="3"/>
      <c r="Y2" s="4" t="s">
        <v>21</v>
      </c>
      <c r="Z2" s="4" t="s">
        <v>22</v>
      </c>
      <c r="AA2" s="4" t="s">
        <v>23</v>
      </c>
      <c r="AB2" s="3"/>
      <c r="AC2" s="4" t="s">
        <v>21</v>
      </c>
      <c r="AD2" s="4" t="s">
        <v>22</v>
      </c>
      <c r="AE2" s="4" t="s">
        <v>23</v>
      </c>
      <c r="AF2" s="3"/>
      <c r="AG2" s="43">
        <v>0</v>
      </c>
      <c r="AH2" s="3" t="s">
        <v>24</v>
      </c>
      <c r="AI2" s="4" t="s">
        <v>25</v>
      </c>
      <c r="AJ2" s="4" t="s">
        <v>25</v>
      </c>
      <c r="AK2" s="4" t="s">
        <v>25</v>
      </c>
      <c r="AL2" s="4" t="s">
        <v>25</v>
      </c>
      <c r="AM2" s="41" t="s">
        <v>25</v>
      </c>
      <c r="AN2" s="42" t="s">
        <v>25</v>
      </c>
    </row>
    <row r="3" ht="12.75">
      <c r="AG3" s="58"/>
    </row>
    <row r="4" spans="2:33" ht="12.75">
      <c r="B4" s="73" t="s">
        <v>80</v>
      </c>
      <c r="AG4" s="58"/>
    </row>
    <row r="5" ht="12.75">
      <c r="AG5" s="58"/>
    </row>
    <row r="6" spans="1:41" ht="12.75">
      <c r="A6" s="81">
        <v>177</v>
      </c>
      <c r="B6" s="82" t="s">
        <v>65</v>
      </c>
      <c r="C6" s="82" t="s">
        <v>196</v>
      </c>
      <c r="D6" s="83">
        <v>32</v>
      </c>
      <c r="E6" s="81">
        <v>-1</v>
      </c>
      <c r="F6" s="77">
        <v>11</v>
      </c>
      <c r="G6" s="77">
        <v>45</v>
      </c>
      <c r="I6" s="78">
        <v>14</v>
      </c>
      <c r="J6" s="78">
        <v>13</v>
      </c>
      <c r="K6" s="78">
        <v>36</v>
      </c>
      <c r="L6" s="79">
        <v>14</v>
      </c>
      <c r="M6" s="79">
        <v>32</v>
      </c>
      <c r="N6" s="79">
        <v>1</v>
      </c>
      <c r="O6" s="77">
        <v>15</v>
      </c>
      <c r="P6" s="77">
        <v>50</v>
      </c>
      <c r="Q6" s="77">
        <v>24</v>
      </c>
      <c r="R6" s="84">
        <v>15</v>
      </c>
      <c r="S6" s="84">
        <v>54</v>
      </c>
      <c r="T6" s="84">
        <v>31</v>
      </c>
      <c r="U6" s="85">
        <v>17</v>
      </c>
      <c r="V6" s="85">
        <v>24</v>
      </c>
      <c r="W6" s="80">
        <v>6</v>
      </c>
      <c r="Y6" s="38">
        <f aca="true" t="shared" si="0" ref="Y6:Y81">INT(AM6/3600)</f>
        <v>5</v>
      </c>
      <c r="Z6" s="38">
        <f aca="true" t="shared" si="1" ref="Z6:Z81">INT((AM6-Y6*3600)/60)</f>
        <v>16</v>
      </c>
      <c r="AA6" s="38">
        <f aca="true" t="shared" si="2" ref="AA6:AA81">AM6-(Y6*3600+Z6*60)</f>
        <v>34</v>
      </c>
      <c r="AC6" s="38">
        <f aca="true" t="shared" si="3" ref="AC6:AC81">INT(AN6/3600)</f>
        <v>5</v>
      </c>
      <c r="AD6" s="38">
        <f aca="true" t="shared" si="4" ref="AD6:AD81">INT((AN6-AC6*3600)/60)</f>
        <v>13</v>
      </c>
      <c r="AE6" s="38">
        <f aca="true" t="shared" si="5" ref="AE6:AE81">AN6-(AC6*3600+AD6*60)</f>
        <v>24.06000000000131</v>
      </c>
      <c r="AG6" s="45">
        <f>AG2+1</f>
        <v>1</v>
      </c>
      <c r="AI6" s="38">
        <f aca="true" t="shared" si="6" ref="AI6:AI81">(N6+M6*60+L6*3600)-(K6+J6*60+I6*3600)</f>
        <v>1105</v>
      </c>
      <c r="AJ6" s="38">
        <f aca="true" t="shared" si="7" ref="AJ6:AJ81">(T6+S6*60+R6*3600)-(Q6+P6*60+O6*3600)</f>
        <v>247</v>
      </c>
      <c r="AK6" s="38">
        <f aca="true" t="shared" si="8" ref="AK6:AK81">AI6+AJ6</f>
        <v>1352</v>
      </c>
      <c r="AL6" s="38">
        <f aca="true" t="shared" si="9" ref="AL6:AL81">(W6+V6*60+U6*3600)-(H6+G6*60+F6*3600)</f>
        <v>20346</v>
      </c>
      <c r="AM6" s="39">
        <f aca="true" t="shared" si="10" ref="AM6:AM81">ABS(AL6-AK6)</f>
        <v>18994</v>
      </c>
      <c r="AN6" s="40">
        <f aca="true" t="shared" si="11" ref="AN6:AN81">AM6*(0.01*(100+E6))</f>
        <v>18804.06</v>
      </c>
      <c r="AO6" s="7" t="str">
        <f aca="true" t="shared" si="12" ref="AO6:AO81">IF(D6="","",IF(D6&lt;25,"C",IF(D6&lt;28.01,"B","A")))</f>
        <v>A</v>
      </c>
    </row>
    <row r="7" spans="1:41" ht="12.75">
      <c r="A7" s="81">
        <v>3</v>
      </c>
      <c r="B7" s="82" t="s">
        <v>26</v>
      </c>
      <c r="C7" s="82" t="s">
        <v>27</v>
      </c>
      <c r="D7" s="83">
        <v>38</v>
      </c>
      <c r="E7" s="81">
        <v>8</v>
      </c>
      <c r="F7" s="77">
        <v>11</v>
      </c>
      <c r="G7" s="77">
        <v>30</v>
      </c>
      <c r="I7" s="78">
        <v>13</v>
      </c>
      <c r="J7" s="78">
        <v>33</v>
      </c>
      <c r="K7" s="78">
        <v>38</v>
      </c>
      <c r="L7" s="79">
        <v>13</v>
      </c>
      <c r="M7" s="79">
        <v>41</v>
      </c>
      <c r="N7" s="79">
        <v>31</v>
      </c>
      <c r="O7" s="77">
        <v>14</v>
      </c>
      <c r="P7" s="77">
        <v>59</v>
      </c>
      <c r="Q7" s="77">
        <v>13</v>
      </c>
      <c r="R7" s="84">
        <v>15</v>
      </c>
      <c r="S7" s="84">
        <v>22</v>
      </c>
      <c r="T7" s="84">
        <v>8</v>
      </c>
      <c r="U7" s="85">
        <v>16</v>
      </c>
      <c r="V7" s="85">
        <v>51</v>
      </c>
      <c r="W7" s="80">
        <v>26</v>
      </c>
      <c r="Y7" s="38">
        <f t="shared" si="0"/>
        <v>4</v>
      </c>
      <c r="Z7" s="38">
        <f t="shared" si="1"/>
        <v>50</v>
      </c>
      <c r="AA7" s="38">
        <f t="shared" si="2"/>
        <v>38</v>
      </c>
      <c r="AC7" s="38">
        <f t="shared" si="3"/>
        <v>5</v>
      </c>
      <c r="AD7" s="38">
        <f t="shared" si="4"/>
        <v>13</v>
      </c>
      <c r="AE7" s="38">
        <f t="shared" si="5"/>
        <v>53.04000000000087</v>
      </c>
      <c r="AG7" s="45">
        <f aca="true" t="shared" si="13" ref="AG7:AG78">AG6+1</f>
        <v>2</v>
      </c>
      <c r="AI7" s="38">
        <f t="shared" si="6"/>
        <v>473</v>
      </c>
      <c r="AJ7" s="38">
        <f t="shared" si="7"/>
        <v>1375</v>
      </c>
      <c r="AK7" s="38">
        <f t="shared" si="8"/>
        <v>1848</v>
      </c>
      <c r="AL7" s="38">
        <f t="shared" si="9"/>
        <v>19286</v>
      </c>
      <c r="AM7" s="39">
        <f t="shared" si="10"/>
        <v>17438</v>
      </c>
      <c r="AN7" s="40">
        <f t="shared" si="11"/>
        <v>18833.04</v>
      </c>
      <c r="AO7" s="7" t="str">
        <f t="shared" si="12"/>
        <v>A</v>
      </c>
    </row>
    <row r="8" spans="1:41" ht="12.75">
      <c r="A8" s="81">
        <v>316</v>
      </c>
      <c r="B8" s="82" t="s">
        <v>78</v>
      </c>
      <c r="C8" s="82" t="s">
        <v>79</v>
      </c>
      <c r="D8" s="83">
        <v>29.6</v>
      </c>
      <c r="E8" s="81">
        <v>-16</v>
      </c>
      <c r="F8" s="77">
        <v>10</v>
      </c>
      <c r="G8" s="77">
        <v>30</v>
      </c>
      <c r="I8" s="78">
        <v>13</v>
      </c>
      <c r="J8" s="78">
        <v>20</v>
      </c>
      <c r="K8" s="78">
        <v>1</v>
      </c>
      <c r="L8" s="79">
        <v>13</v>
      </c>
      <c r="M8" s="79">
        <v>27</v>
      </c>
      <c r="N8" s="79">
        <v>49</v>
      </c>
      <c r="O8" s="77">
        <v>15</v>
      </c>
      <c r="P8" s="77">
        <v>12</v>
      </c>
      <c r="Q8" s="77">
        <v>1</v>
      </c>
      <c r="R8" s="84">
        <v>15</v>
      </c>
      <c r="S8" s="84">
        <v>21</v>
      </c>
      <c r="T8" s="84">
        <v>52</v>
      </c>
      <c r="U8" s="85">
        <v>17</v>
      </c>
      <c r="V8" s="85">
        <v>9</v>
      </c>
      <c r="W8" s="80">
        <v>13</v>
      </c>
      <c r="Y8" s="38">
        <f t="shared" si="0"/>
        <v>6</v>
      </c>
      <c r="Z8" s="38">
        <f t="shared" si="1"/>
        <v>21</v>
      </c>
      <c r="AA8" s="38">
        <f t="shared" si="2"/>
        <v>34</v>
      </c>
      <c r="AC8" s="38">
        <f t="shared" si="3"/>
        <v>5</v>
      </c>
      <c r="AD8" s="38">
        <f t="shared" si="4"/>
        <v>20</v>
      </c>
      <c r="AE8" s="38">
        <f t="shared" si="5"/>
        <v>30.959999999999127</v>
      </c>
      <c r="AG8" s="45">
        <f t="shared" si="13"/>
        <v>3</v>
      </c>
      <c r="AI8" s="38">
        <f t="shared" si="6"/>
        <v>468</v>
      </c>
      <c r="AJ8" s="38">
        <f t="shared" si="7"/>
        <v>591</v>
      </c>
      <c r="AK8" s="38">
        <f t="shared" si="8"/>
        <v>1059</v>
      </c>
      <c r="AL8" s="38">
        <f t="shared" si="9"/>
        <v>23953</v>
      </c>
      <c r="AM8" s="39">
        <f t="shared" si="10"/>
        <v>22894</v>
      </c>
      <c r="AN8" s="40">
        <f t="shared" si="11"/>
        <v>19230.96</v>
      </c>
      <c r="AO8" s="7" t="str">
        <f t="shared" si="12"/>
        <v>A</v>
      </c>
    </row>
    <row r="9" spans="1:41" ht="12.75">
      <c r="A9" s="81">
        <v>22</v>
      </c>
      <c r="B9" s="82" t="s">
        <v>32</v>
      </c>
      <c r="C9" s="82" t="s">
        <v>33</v>
      </c>
      <c r="D9" s="83">
        <v>29.5</v>
      </c>
      <c r="E9" s="81">
        <v>2</v>
      </c>
      <c r="F9" s="77">
        <v>11</v>
      </c>
      <c r="G9" s="77">
        <v>30</v>
      </c>
      <c r="I9" s="78">
        <v>13</v>
      </c>
      <c r="J9" s="78">
        <v>52</v>
      </c>
      <c r="K9" s="78">
        <v>48</v>
      </c>
      <c r="L9" s="79">
        <v>14</v>
      </c>
      <c r="M9" s="79">
        <v>9</v>
      </c>
      <c r="N9" s="79">
        <v>44</v>
      </c>
      <c r="O9" s="77">
        <v>15</v>
      </c>
      <c r="P9" s="77">
        <v>33</v>
      </c>
      <c r="Q9" s="77">
        <v>38</v>
      </c>
      <c r="R9" s="84">
        <v>15</v>
      </c>
      <c r="S9" s="84">
        <v>37</v>
      </c>
      <c r="T9" s="84">
        <v>37</v>
      </c>
      <c r="U9" s="85">
        <v>17</v>
      </c>
      <c r="V9" s="85">
        <v>9</v>
      </c>
      <c r="W9" s="80">
        <v>22</v>
      </c>
      <c r="Y9" s="38">
        <f t="shared" si="0"/>
        <v>5</v>
      </c>
      <c r="Z9" s="38">
        <f t="shared" si="1"/>
        <v>18</v>
      </c>
      <c r="AA9" s="38">
        <f t="shared" si="2"/>
        <v>27</v>
      </c>
      <c r="AC9" s="38">
        <f t="shared" si="3"/>
        <v>5</v>
      </c>
      <c r="AD9" s="38">
        <f t="shared" si="4"/>
        <v>24</v>
      </c>
      <c r="AE9" s="38">
        <f t="shared" si="5"/>
        <v>49.13999999999942</v>
      </c>
      <c r="AG9" s="45">
        <f t="shared" si="13"/>
        <v>4</v>
      </c>
      <c r="AI9" s="38">
        <f t="shared" si="6"/>
        <v>1016</v>
      </c>
      <c r="AJ9" s="38">
        <f t="shared" si="7"/>
        <v>239</v>
      </c>
      <c r="AK9" s="38">
        <f t="shared" si="8"/>
        <v>1255</v>
      </c>
      <c r="AL9" s="38">
        <f t="shared" si="9"/>
        <v>20362</v>
      </c>
      <c r="AM9" s="39">
        <f t="shared" si="10"/>
        <v>19107</v>
      </c>
      <c r="AN9" s="40">
        <f t="shared" si="11"/>
        <v>19489.14</v>
      </c>
      <c r="AO9" s="7" t="str">
        <f t="shared" si="12"/>
        <v>A</v>
      </c>
    </row>
    <row r="10" spans="1:41" ht="12.75">
      <c r="A10" s="81">
        <v>70</v>
      </c>
      <c r="B10" s="82" t="s">
        <v>197</v>
      </c>
      <c r="C10" s="82" t="s">
        <v>198</v>
      </c>
      <c r="D10" s="83">
        <v>36</v>
      </c>
      <c r="E10" s="81">
        <v>4</v>
      </c>
      <c r="F10" s="77">
        <v>11</v>
      </c>
      <c r="G10" s="77">
        <v>30</v>
      </c>
      <c r="I10" s="78">
        <v>13</v>
      </c>
      <c r="J10" s="78">
        <v>54</v>
      </c>
      <c r="K10" s="78">
        <v>20</v>
      </c>
      <c r="L10" s="79">
        <v>14</v>
      </c>
      <c r="M10" s="79">
        <v>7</v>
      </c>
      <c r="N10" s="79">
        <v>33</v>
      </c>
      <c r="O10" s="77">
        <v>15</v>
      </c>
      <c r="P10" s="77">
        <v>23</v>
      </c>
      <c r="Q10" s="77">
        <v>23</v>
      </c>
      <c r="R10" s="84">
        <v>15</v>
      </c>
      <c r="S10" s="84">
        <v>26</v>
      </c>
      <c r="T10" s="84">
        <v>29</v>
      </c>
      <c r="U10" s="85">
        <v>16</v>
      </c>
      <c r="V10" s="85">
        <v>58.4</v>
      </c>
      <c r="W10" s="80">
        <v>40</v>
      </c>
      <c r="Y10" s="38">
        <f t="shared" si="0"/>
        <v>5</v>
      </c>
      <c r="Z10" s="38">
        <f t="shared" si="1"/>
        <v>12</v>
      </c>
      <c r="AA10" s="38">
        <f t="shared" si="2"/>
        <v>45</v>
      </c>
      <c r="AC10" s="38">
        <f t="shared" si="3"/>
        <v>5</v>
      </c>
      <c r="AD10" s="38">
        <f t="shared" si="4"/>
        <v>25</v>
      </c>
      <c r="AE10" s="38">
        <f t="shared" si="5"/>
        <v>15.600000000002183</v>
      </c>
      <c r="AG10" s="45">
        <f t="shared" si="13"/>
        <v>5</v>
      </c>
      <c r="AI10" s="38">
        <f t="shared" si="6"/>
        <v>793</v>
      </c>
      <c r="AJ10" s="38">
        <f t="shared" si="7"/>
        <v>186</v>
      </c>
      <c r="AK10" s="38">
        <f t="shared" si="8"/>
        <v>979</v>
      </c>
      <c r="AL10" s="38">
        <f t="shared" si="9"/>
        <v>19744</v>
      </c>
      <c r="AM10" s="39">
        <f t="shared" si="10"/>
        <v>18765</v>
      </c>
      <c r="AN10" s="40">
        <f t="shared" si="11"/>
        <v>19515.600000000002</v>
      </c>
      <c r="AO10" s="7" t="str">
        <f t="shared" si="12"/>
        <v>A</v>
      </c>
    </row>
    <row r="11" spans="1:41" ht="12.75">
      <c r="A11" s="81">
        <v>335</v>
      </c>
      <c r="B11" s="82" t="s">
        <v>86</v>
      </c>
      <c r="C11" s="82" t="s">
        <v>87</v>
      </c>
      <c r="D11" s="83">
        <v>30</v>
      </c>
      <c r="E11" s="81">
        <v>3</v>
      </c>
      <c r="F11" s="77">
        <v>11</v>
      </c>
      <c r="G11" s="77">
        <v>45</v>
      </c>
      <c r="I11" s="78">
        <v>14</v>
      </c>
      <c r="J11" s="78">
        <v>11</v>
      </c>
      <c r="K11" s="78">
        <v>5</v>
      </c>
      <c r="L11" s="79">
        <v>14</v>
      </c>
      <c r="M11" s="79">
        <v>31</v>
      </c>
      <c r="N11" s="79">
        <v>14</v>
      </c>
      <c r="O11" s="77">
        <v>15</v>
      </c>
      <c r="P11" s="77">
        <v>52</v>
      </c>
      <c r="Q11" s="77">
        <v>14</v>
      </c>
      <c r="R11" s="84">
        <v>15</v>
      </c>
      <c r="S11" s="84">
        <v>56</v>
      </c>
      <c r="T11" s="84">
        <v>13</v>
      </c>
      <c r="U11" s="85">
        <v>17</v>
      </c>
      <c r="V11" s="85">
        <v>26</v>
      </c>
      <c r="W11" s="80">
        <v>20</v>
      </c>
      <c r="Y11" s="38">
        <f t="shared" si="0"/>
        <v>5</v>
      </c>
      <c r="Z11" s="38">
        <f t="shared" si="1"/>
        <v>17</v>
      </c>
      <c r="AA11" s="38">
        <f t="shared" si="2"/>
        <v>12</v>
      </c>
      <c r="AC11" s="38">
        <f t="shared" si="3"/>
        <v>5</v>
      </c>
      <c r="AD11" s="38">
        <f t="shared" si="4"/>
        <v>26</v>
      </c>
      <c r="AE11" s="38">
        <f t="shared" si="5"/>
        <v>42.95999999999913</v>
      </c>
      <c r="AG11" s="45">
        <f t="shared" si="13"/>
        <v>6</v>
      </c>
      <c r="AI11" s="38">
        <f t="shared" si="6"/>
        <v>1209</v>
      </c>
      <c r="AJ11" s="38">
        <f t="shared" si="7"/>
        <v>239</v>
      </c>
      <c r="AK11" s="38">
        <f t="shared" si="8"/>
        <v>1448</v>
      </c>
      <c r="AL11" s="38">
        <f t="shared" si="9"/>
        <v>20480</v>
      </c>
      <c r="AM11" s="39">
        <f t="shared" si="10"/>
        <v>19032</v>
      </c>
      <c r="AN11" s="40">
        <f t="shared" si="11"/>
        <v>19602.96</v>
      </c>
      <c r="AO11" s="7" t="str">
        <f t="shared" si="12"/>
        <v>A</v>
      </c>
    </row>
    <row r="12" spans="1:41" ht="12.75">
      <c r="A12" s="81">
        <v>127</v>
      </c>
      <c r="B12" s="82" t="s">
        <v>47</v>
      </c>
      <c r="C12" s="82" t="s">
        <v>48</v>
      </c>
      <c r="D12" s="86">
        <v>31</v>
      </c>
      <c r="E12" s="81">
        <v>-7</v>
      </c>
      <c r="F12" s="77">
        <v>10</v>
      </c>
      <c r="G12" s="77">
        <v>30</v>
      </c>
      <c r="I12" s="78">
        <v>12</v>
      </c>
      <c r="J12" s="78">
        <v>51</v>
      </c>
      <c r="K12" s="78">
        <v>5</v>
      </c>
      <c r="L12" s="79">
        <v>12</v>
      </c>
      <c r="M12" s="79">
        <v>56</v>
      </c>
      <c r="N12" s="79">
        <v>16</v>
      </c>
      <c r="O12" s="77">
        <v>14</v>
      </c>
      <c r="P12" s="77">
        <v>52</v>
      </c>
      <c r="Q12" s="77">
        <v>51</v>
      </c>
      <c r="R12" s="84">
        <v>14</v>
      </c>
      <c r="S12" s="84">
        <v>56</v>
      </c>
      <c r="T12" s="84">
        <v>45</v>
      </c>
      <c r="U12" s="85">
        <v>16</v>
      </c>
      <c r="V12" s="85">
        <v>34</v>
      </c>
      <c r="W12" s="80">
        <v>0</v>
      </c>
      <c r="Y12" s="38">
        <f t="shared" si="0"/>
        <v>5</v>
      </c>
      <c r="Z12" s="38">
        <f t="shared" si="1"/>
        <v>54</v>
      </c>
      <c r="AA12" s="38">
        <f t="shared" si="2"/>
        <v>55</v>
      </c>
      <c r="AC12" s="38">
        <f t="shared" si="3"/>
        <v>5</v>
      </c>
      <c r="AD12" s="38">
        <f t="shared" si="4"/>
        <v>30</v>
      </c>
      <c r="AE12" s="38">
        <f t="shared" si="5"/>
        <v>4.350000000002183</v>
      </c>
      <c r="AG12" s="45">
        <f t="shared" si="13"/>
        <v>7</v>
      </c>
      <c r="AI12" s="38">
        <f t="shared" si="6"/>
        <v>311</v>
      </c>
      <c r="AJ12" s="38">
        <f t="shared" si="7"/>
        <v>234</v>
      </c>
      <c r="AK12" s="38">
        <f t="shared" si="8"/>
        <v>545</v>
      </c>
      <c r="AL12" s="38">
        <f t="shared" si="9"/>
        <v>21840</v>
      </c>
      <c r="AM12" s="39">
        <f t="shared" si="10"/>
        <v>21295</v>
      </c>
      <c r="AN12" s="40">
        <f t="shared" si="11"/>
        <v>19804.350000000002</v>
      </c>
      <c r="AO12" s="7" t="str">
        <f t="shared" si="12"/>
        <v>A</v>
      </c>
    </row>
    <row r="13" spans="1:41" ht="12.75">
      <c r="A13" s="87">
        <v>369</v>
      </c>
      <c r="B13" s="73" t="s">
        <v>250</v>
      </c>
      <c r="C13" s="74" t="s">
        <v>251</v>
      </c>
      <c r="D13" s="75">
        <v>31.6</v>
      </c>
      <c r="E13" s="88">
        <v>2</v>
      </c>
      <c r="F13" s="77">
        <v>11</v>
      </c>
      <c r="G13" s="77">
        <v>30</v>
      </c>
      <c r="I13" s="78">
        <v>14</v>
      </c>
      <c r="J13" s="78">
        <v>5</v>
      </c>
      <c r="K13" s="78">
        <v>21</v>
      </c>
      <c r="L13" s="79">
        <v>14</v>
      </c>
      <c r="M13" s="79">
        <v>10</v>
      </c>
      <c r="N13" s="79">
        <v>45</v>
      </c>
      <c r="O13" s="77">
        <v>15</v>
      </c>
      <c r="P13" s="77">
        <v>31</v>
      </c>
      <c r="Q13" s="77">
        <v>38</v>
      </c>
      <c r="R13" s="84">
        <v>15</v>
      </c>
      <c r="S13" s="84">
        <v>35</v>
      </c>
      <c r="T13" s="84">
        <v>36</v>
      </c>
      <c r="U13" s="85">
        <v>17</v>
      </c>
      <c r="V13" s="85">
        <v>6</v>
      </c>
      <c r="W13" s="80">
        <v>30</v>
      </c>
      <c r="Y13" s="38">
        <f t="shared" si="0"/>
        <v>5</v>
      </c>
      <c r="Z13" s="38">
        <f t="shared" si="1"/>
        <v>27</v>
      </c>
      <c r="AA13" s="38">
        <f t="shared" si="2"/>
        <v>8</v>
      </c>
      <c r="AC13" s="38">
        <f t="shared" si="3"/>
        <v>5</v>
      </c>
      <c r="AD13" s="38">
        <f t="shared" si="4"/>
        <v>33</v>
      </c>
      <c r="AE13" s="38">
        <f t="shared" si="5"/>
        <v>40.56000000000131</v>
      </c>
      <c r="AG13" s="45">
        <f t="shared" si="13"/>
        <v>8</v>
      </c>
      <c r="AI13" s="38">
        <f t="shared" si="6"/>
        <v>324</v>
      </c>
      <c r="AJ13" s="38">
        <f t="shared" si="7"/>
        <v>238</v>
      </c>
      <c r="AK13" s="38">
        <f t="shared" si="8"/>
        <v>562</v>
      </c>
      <c r="AL13" s="38">
        <f t="shared" si="9"/>
        <v>20190</v>
      </c>
      <c r="AM13" s="39">
        <f t="shared" si="10"/>
        <v>19628</v>
      </c>
      <c r="AN13" s="40">
        <f t="shared" si="11"/>
        <v>20020.56</v>
      </c>
      <c r="AO13" s="7" t="str">
        <f t="shared" si="12"/>
        <v>A</v>
      </c>
    </row>
    <row r="14" spans="1:41" ht="12.75">
      <c r="A14" s="81">
        <v>250</v>
      </c>
      <c r="B14" s="82" t="s">
        <v>90</v>
      </c>
      <c r="C14" s="82" t="s">
        <v>91</v>
      </c>
      <c r="D14" s="83">
        <v>35</v>
      </c>
      <c r="E14" s="81">
        <v>15</v>
      </c>
      <c r="F14" s="77">
        <v>12</v>
      </c>
      <c r="G14" s="77">
        <v>15</v>
      </c>
      <c r="I14" s="78">
        <v>14</v>
      </c>
      <c r="J14" s="78">
        <v>40</v>
      </c>
      <c r="K14" s="78">
        <v>34</v>
      </c>
      <c r="L14" s="79">
        <v>14</v>
      </c>
      <c r="M14" s="79">
        <v>46</v>
      </c>
      <c r="N14" s="79">
        <v>40</v>
      </c>
      <c r="O14" s="77">
        <v>15</v>
      </c>
      <c r="P14" s="77">
        <v>57</v>
      </c>
      <c r="Q14" s="77">
        <v>0</v>
      </c>
      <c r="R14" s="84">
        <v>16</v>
      </c>
      <c r="S14" s="84">
        <v>1</v>
      </c>
      <c r="T14" s="84">
        <v>7</v>
      </c>
      <c r="U14" s="85">
        <v>17</v>
      </c>
      <c r="V14" s="85">
        <v>20</v>
      </c>
      <c r="W14" s="80">
        <v>38</v>
      </c>
      <c r="Y14" s="38">
        <f t="shared" si="0"/>
        <v>4</v>
      </c>
      <c r="Z14" s="38">
        <f t="shared" si="1"/>
        <v>55</v>
      </c>
      <c r="AA14" s="38">
        <f t="shared" si="2"/>
        <v>25</v>
      </c>
      <c r="AC14" s="38">
        <f t="shared" si="3"/>
        <v>5</v>
      </c>
      <c r="AD14" s="38">
        <f t="shared" si="4"/>
        <v>39</v>
      </c>
      <c r="AE14" s="38">
        <f t="shared" si="5"/>
        <v>43.75000000000364</v>
      </c>
      <c r="AG14" s="45">
        <f t="shared" si="13"/>
        <v>9</v>
      </c>
      <c r="AI14" s="38">
        <f t="shared" si="6"/>
        <v>366</v>
      </c>
      <c r="AJ14" s="38">
        <f t="shared" si="7"/>
        <v>247</v>
      </c>
      <c r="AK14" s="38">
        <f t="shared" si="8"/>
        <v>613</v>
      </c>
      <c r="AL14" s="38">
        <f t="shared" si="9"/>
        <v>18338</v>
      </c>
      <c r="AM14" s="39">
        <f t="shared" si="10"/>
        <v>17725</v>
      </c>
      <c r="AN14" s="40">
        <f t="shared" si="11"/>
        <v>20383.750000000004</v>
      </c>
      <c r="AO14" s="7" t="str">
        <f t="shared" si="12"/>
        <v>A</v>
      </c>
    </row>
    <row r="15" spans="1:41" ht="12.75">
      <c r="A15" s="81">
        <v>219</v>
      </c>
      <c r="B15" s="82" t="s">
        <v>55</v>
      </c>
      <c r="C15" s="82" t="s">
        <v>77</v>
      </c>
      <c r="D15" s="83">
        <v>36</v>
      </c>
      <c r="E15" s="81">
        <v>3</v>
      </c>
      <c r="F15" s="77">
        <v>12</v>
      </c>
      <c r="G15" s="77">
        <v>15</v>
      </c>
      <c r="I15" s="78">
        <v>14</v>
      </c>
      <c r="J15" s="78">
        <v>53</v>
      </c>
      <c r="K15" s="78">
        <v>4</v>
      </c>
      <c r="L15" s="79">
        <v>14</v>
      </c>
      <c r="M15" s="79">
        <v>56</v>
      </c>
      <c r="N15" s="79">
        <v>54</v>
      </c>
      <c r="O15" s="77">
        <v>16</v>
      </c>
      <c r="P15" s="77">
        <v>19</v>
      </c>
      <c r="Q15" s="77">
        <v>3</v>
      </c>
      <c r="R15" s="84">
        <v>16</v>
      </c>
      <c r="S15" s="84">
        <v>32</v>
      </c>
      <c r="T15" s="84">
        <v>50</v>
      </c>
      <c r="U15" s="85">
        <v>18</v>
      </c>
      <c r="V15" s="85">
        <v>4</v>
      </c>
      <c r="W15" s="80">
        <v>47</v>
      </c>
      <c r="Y15" s="38">
        <f t="shared" si="0"/>
        <v>5</v>
      </c>
      <c r="Z15" s="38">
        <f t="shared" si="1"/>
        <v>32</v>
      </c>
      <c r="AA15" s="38">
        <f t="shared" si="2"/>
        <v>10</v>
      </c>
      <c r="AC15" s="38">
        <f t="shared" si="3"/>
        <v>5</v>
      </c>
      <c r="AD15" s="38">
        <f t="shared" si="4"/>
        <v>42</v>
      </c>
      <c r="AE15" s="38">
        <f t="shared" si="5"/>
        <v>7.900000000001455</v>
      </c>
      <c r="AG15" s="45">
        <f t="shared" si="13"/>
        <v>10</v>
      </c>
      <c r="AI15" s="38">
        <f t="shared" si="6"/>
        <v>230</v>
      </c>
      <c r="AJ15" s="38">
        <f t="shared" si="7"/>
        <v>827</v>
      </c>
      <c r="AK15" s="38">
        <f t="shared" si="8"/>
        <v>1057</v>
      </c>
      <c r="AL15" s="38">
        <f t="shared" si="9"/>
        <v>20987</v>
      </c>
      <c r="AM15" s="39">
        <f t="shared" si="10"/>
        <v>19930</v>
      </c>
      <c r="AN15" s="40">
        <f t="shared" si="11"/>
        <v>20527.9</v>
      </c>
      <c r="AO15" s="7" t="str">
        <f t="shared" si="12"/>
        <v>A</v>
      </c>
    </row>
    <row r="16" spans="1:41" ht="12.75">
      <c r="A16" s="81">
        <v>8</v>
      </c>
      <c r="B16" s="82" t="s">
        <v>29</v>
      </c>
      <c r="C16" s="82" t="s">
        <v>226</v>
      </c>
      <c r="D16" s="83">
        <v>32</v>
      </c>
      <c r="E16" s="81">
        <v>-8</v>
      </c>
      <c r="F16" s="77">
        <v>10</v>
      </c>
      <c r="G16" s="77">
        <v>15</v>
      </c>
      <c r="I16" s="78">
        <v>12</v>
      </c>
      <c r="J16" s="78">
        <v>39</v>
      </c>
      <c r="K16" s="78">
        <v>52</v>
      </c>
      <c r="L16" s="79">
        <v>12</v>
      </c>
      <c r="M16" s="79">
        <v>45</v>
      </c>
      <c r="N16" s="79">
        <v>36</v>
      </c>
      <c r="O16" s="77">
        <v>14</v>
      </c>
      <c r="P16" s="77">
        <v>50</v>
      </c>
      <c r="Q16" s="77">
        <v>42</v>
      </c>
      <c r="R16" s="84">
        <v>14</v>
      </c>
      <c r="S16" s="84">
        <v>55</v>
      </c>
      <c r="T16" s="84">
        <v>5</v>
      </c>
      <c r="U16" s="85">
        <v>16</v>
      </c>
      <c r="V16" s="85">
        <v>38</v>
      </c>
      <c r="W16" s="80">
        <v>24</v>
      </c>
      <c r="Y16" s="38">
        <f t="shared" si="0"/>
        <v>6</v>
      </c>
      <c r="Z16" s="38">
        <f t="shared" si="1"/>
        <v>13</v>
      </c>
      <c r="AA16" s="38">
        <f t="shared" si="2"/>
        <v>17</v>
      </c>
      <c r="AC16" s="38">
        <f t="shared" si="3"/>
        <v>5</v>
      </c>
      <c r="AD16" s="38">
        <f t="shared" si="4"/>
        <v>43</v>
      </c>
      <c r="AE16" s="38">
        <f t="shared" si="5"/>
        <v>25.2400000000016</v>
      </c>
      <c r="AG16" s="45">
        <f t="shared" si="13"/>
        <v>11</v>
      </c>
      <c r="AI16" s="38">
        <f t="shared" si="6"/>
        <v>344</v>
      </c>
      <c r="AJ16" s="38">
        <f t="shared" si="7"/>
        <v>263</v>
      </c>
      <c r="AK16" s="38">
        <f t="shared" si="8"/>
        <v>607</v>
      </c>
      <c r="AL16" s="38">
        <f t="shared" si="9"/>
        <v>23004</v>
      </c>
      <c r="AM16" s="39">
        <f t="shared" si="10"/>
        <v>22397</v>
      </c>
      <c r="AN16" s="40">
        <f t="shared" si="11"/>
        <v>20605.24</v>
      </c>
      <c r="AO16" s="7" t="str">
        <f t="shared" si="12"/>
        <v>A</v>
      </c>
    </row>
    <row r="17" spans="1:41" ht="12.75">
      <c r="A17" s="81">
        <v>2</v>
      </c>
      <c r="B17" s="82" t="s">
        <v>92</v>
      </c>
      <c r="C17" s="82" t="s">
        <v>199</v>
      </c>
      <c r="D17" s="83">
        <v>35</v>
      </c>
      <c r="E17" s="81">
        <v>-1</v>
      </c>
      <c r="F17" s="77">
        <v>11</v>
      </c>
      <c r="G17" s="77">
        <v>0</v>
      </c>
      <c r="I17" s="78">
        <v>13</v>
      </c>
      <c r="J17" s="78">
        <v>33</v>
      </c>
      <c r="K17" s="78">
        <v>25</v>
      </c>
      <c r="L17" s="79">
        <v>13</v>
      </c>
      <c r="M17" s="79">
        <v>43</v>
      </c>
      <c r="N17" s="79">
        <v>40</v>
      </c>
      <c r="O17" s="77">
        <v>15</v>
      </c>
      <c r="P17" s="77">
        <v>19</v>
      </c>
      <c r="Q17" s="77">
        <v>46</v>
      </c>
      <c r="R17" s="84">
        <v>15</v>
      </c>
      <c r="S17" s="84">
        <v>26</v>
      </c>
      <c r="T17" s="84">
        <v>10</v>
      </c>
      <c r="U17" s="85">
        <v>17</v>
      </c>
      <c r="V17" s="85">
        <v>5</v>
      </c>
      <c r="W17" s="80">
        <v>48</v>
      </c>
      <c r="Y17" s="38">
        <f>INT(AM17/3600)</f>
        <v>5</v>
      </c>
      <c r="Z17" s="38">
        <f>INT((AM17-Y17*3600)/60)</f>
        <v>49</v>
      </c>
      <c r="AA17" s="38">
        <f>AM17-(Y17*3600+Z17*60)</f>
        <v>9</v>
      </c>
      <c r="AC17" s="38">
        <f>INT(AN17/3600)</f>
        <v>5</v>
      </c>
      <c r="AD17" s="38">
        <f>INT((AN17-AC17*3600)/60)</f>
        <v>45</v>
      </c>
      <c r="AE17" s="38">
        <f>AN17-(AC17*3600+AD17*60)</f>
        <v>39.5099999999984</v>
      </c>
      <c r="AG17" s="45">
        <f>AG16+1</f>
        <v>12</v>
      </c>
      <c r="AI17" s="38">
        <f>(N17+M17*60+L17*3600)-(K17+J17*60+I17*3600)</f>
        <v>615</v>
      </c>
      <c r="AJ17" s="38">
        <f>(T17+S17*60+R17*3600)-(Q17+P17*60+O17*3600)</f>
        <v>384</v>
      </c>
      <c r="AK17" s="38">
        <f>AI17+AJ17</f>
        <v>999</v>
      </c>
      <c r="AL17" s="38">
        <f>(W17+V17*60+U17*3600)-(H17+G17*60+F17*3600)</f>
        <v>21948</v>
      </c>
      <c r="AM17" s="39">
        <f>ABS(AL17-AK17)</f>
        <v>20949</v>
      </c>
      <c r="AN17" s="40">
        <f>AM17*(0.01*(100+E17))</f>
        <v>20739.51</v>
      </c>
      <c r="AO17" s="7" t="str">
        <f>IF(D17="","",IF(D17&lt;25,"C",IF(D17&lt;28.01,"B","A")))</f>
        <v>A</v>
      </c>
    </row>
    <row r="18" spans="1:41" ht="12.75">
      <c r="A18" s="81">
        <v>14</v>
      </c>
      <c r="B18" s="82" t="s">
        <v>227</v>
      </c>
      <c r="C18" s="82" t="s">
        <v>228</v>
      </c>
      <c r="D18" s="83">
        <v>30</v>
      </c>
      <c r="E18" s="81">
        <v>-18</v>
      </c>
      <c r="F18" s="77">
        <v>11</v>
      </c>
      <c r="G18" s="77">
        <v>15</v>
      </c>
      <c r="I18" s="78">
        <v>14</v>
      </c>
      <c r="J18" s="78">
        <v>29</v>
      </c>
      <c r="K18" s="78">
        <v>1</v>
      </c>
      <c r="L18" s="79">
        <v>14</v>
      </c>
      <c r="M18" s="79">
        <v>39</v>
      </c>
      <c r="N18" s="79">
        <v>59</v>
      </c>
      <c r="O18" s="77">
        <v>16</v>
      </c>
      <c r="P18" s="77">
        <v>19</v>
      </c>
      <c r="Q18" s="77">
        <v>25</v>
      </c>
      <c r="R18" s="84">
        <v>16</v>
      </c>
      <c r="S18" s="84">
        <v>33</v>
      </c>
      <c r="T18" s="84">
        <v>34</v>
      </c>
      <c r="U18" s="85">
        <v>18</v>
      </c>
      <c r="V18" s="85">
        <v>45</v>
      </c>
      <c r="W18" s="80">
        <v>20</v>
      </c>
      <c r="Y18" s="38">
        <f t="shared" si="0"/>
        <v>7</v>
      </c>
      <c r="Z18" s="38">
        <f t="shared" si="1"/>
        <v>5</v>
      </c>
      <c r="AA18" s="38">
        <f t="shared" si="2"/>
        <v>13</v>
      </c>
      <c r="AC18" s="38">
        <f t="shared" si="3"/>
        <v>5</v>
      </c>
      <c r="AD18" s="38">
        <f t="shared" si="4"/>
        <v>48</v>
      </c>
      <c r="AE18" s="38">
        <f t="shared" si="5"/>
        <v>40.659999999999854</v>
      </c>
      <c r="AG18" s="45">
        <f t="shared" si="13"/>
        <v>13</v>
      </c>
      <c r="AI18" s="38">
        <f t="shared" si="6"/>
        <v>658</v>
      </c>
      <c r="AJ18" s="38">
        <f t="shared" si="7"/>
        <v>849</v>
      </c>
      <c r="AK18" s="38">
        <f t="shared" si="8"/>
        <v>1507</v>
      </c>
      <c r="AL18" s="38">
        <f t="shared" si="9"/>
        <v>27020</v>
      </c>
      <c r="AM18" s="39">
        <f t="shared" si="10"/>
        <v>25513</v>
      </c>
      <c r="AN18" s="40">
        <f t="shared" si="11"/>
        <v>20920.66</v>
      </c>
      <c r="AO18" s="7" t="str">
        <f t="shared" si="12"/>
        <v>A</v>
      </c>
    </row>
    <row r="19" spans="1:41" ht="12.75">
      <c r="A19" s="81">
        <v>373</v>
      </c>
      <c r="B19" s="82" t="s">
        <v>220</v>
      </c>
      <c r="C19" s="82" t="s">
        <v>221</v>
      </c>
      <c r="D19" s="83">
        <v>34</v>
      </c>
      <c r="E19" s="81">
        <v>10</v>
      </c>
      <c r="F19" s="77">
        <v>12</v>
      </c>
      <c r="G19" s="77">
        <v>15</v>
      </c>
      <c r="I19" s="78">
        <v>14</v>
      </c>
      <c r="J19" s="78">
        <v>44</v>
      </c>
      <c r="K19" s="78">
        <v>1</v>
      </c>
      <c r="L19" s="79">
        <v>14</v>
      </c>
      <c r="M19" s="79">
        <v>51</v>
      </c>
      <c r="N19" s="79">
        <v>39</v>
      </c>
      <c r="O19" s="77">
        <v>16</v>
      </c>
      <c r="P19" s="77">
        <v>5</v>
      </c>
      <c r="Q19" s="77">
        <v>59</v>
      </c>
      <c r="R19" s="84">
        <v>16</v>
      </c>
      <c r="S19" s="84">
        <v>30</v>
      </c>
      <c r="T19" s="84">
        <v>46</v>
      </c>
      <c r="U19" s="85">
        <v>18</v>
      </c>
      <c r="V19" s="85">
        <v>4</v>
      </c>
      <c r="W19" s="80">
        <v>46</v>
      </c>
      <c r="Y19" s="38">
        <f t="shared" si="0"/>
        <v>5</v>
      </c>
      <c r="Z19" s="38">
        <f t="shared" si="1"/>
        <v>17</v>
      </c>
      <c r="AA19" s="38">
        <f t="shared" si="2"/>
        <v>21</v>
      </c>
      <c r="AC19" s="38">
        <f t="shared" si="3"/>
        <v>5</v>
      </c>
      <c r="AD19" s="38">
        <f t="shared" si="4"/>
        <v>49</v>
      </c>
      <c r="AE19" s="38">
        <f t="shared" si="5"/>
        <v>5.100000000002183</v>
      </c>
      <c r="AG19" s="45">
        <f t="shared" si="13"/>
        <v>14</v>
      </c>
      <c r="AI19" s="38">
        <f t="shared" si="6"/>
        <v>458</v>
      </c>
      <c r="AJ19" s="38">
        <f t="shared" si="7"/>
        <v>1487</v>
      </c>
      <c r="AK19" s="38">
        <f t="shared" si="8"/>
        <v>1945</v>
      </c>
      <c r="AL19" s="38">
        <f t="shared" si="9"/>
        <v>20986</v>
      </c>
      <c r="AM19" s="39">
        <f t="shared" si="10"/>
        <v>19041</v>
      </c>
      <c r="AN19" s="40">
        <f t="shared" si="11"/>
        <v>20945.100000000002</v>
      </c>
      <c r="AO19" s="7" t="str">
        <f t="shared" si="12"/>
        <v>A</v>
      </c>
    </row>
    <row r="20" spans="1:41" ht="12.75">
      <c r="A20" s="81">
        <v>338</v>
      </c>
      <c r="B20" s="82" t="s">
        <v>211</v>
      </c>
      <c r="C20" s="82" t="s">
        <v>212</v>
      </c>
      <c r="D20" s="83">
        <v>30</v>
      </c>
      <c r="E20" s="81">
        <v>-7</v>
      </c>
      <c r="F20" s="77">
        <v>11</v>
      </c>
      <c r="G20" s="77">
        <v>0</v>
      </c>
      <c r="I20" s="78">
        <v>13</v>
      </c>
      <c r="J20" s="78">
        <v>57</v>
      </c>
      <c r="K20" s="78">
        <v>40</v>
      </c>
      <c r="L20" s="79">
        <v>14</v>
      </c>
      <c r="M20" s="79">
        <v>14</v>
      </c>
      <c r="N20" s="79">
        <v>15</v>
      </c>
      <c r="O20" s="77">
        <v>15</v>
      </c>
      <c r="P20" s="77">
        <v>45</v>
      </c>
      <c r="Q20" s="77">
        <v>25</v>
      </c>
      <c r="R20" s="84">
        <v>15</v>
      </c>
      <c r="S20" s="84">
        <v>49</v>
      </c>
      <c r="T20" s="84">
        <v>20</v>
      </c>
      <c r="U20" s="85">
        <v>17</v>
      </c>
      <c r="V20" s="85">
        <v>37</v>
      </c>
      <c r="W20" s="80">
        <v>39</v>
      </c>
      <c r="Y20" s="38">
        <f t="shared" si="0"/>
        <v>6</v>
      </c>
      <c r="Z20" s="38">
        <f t="shared" si="1"/>
        <v>17</v>
      </c>
      <c r="AA20" s="38">
        <f t="shared" si="2"/>
        <v>9</v>
      </c>
      <c r="AC20" s="38">
        <f t="shared" si="3"/>
        <v>5</v>
      </c>
      <c r="AD20" s="38">
        <f t="shared" si="4"/>
        <v>50</v>
      </c>
      <c r="AE20" s="38">
        <f t="shared" si="5"/>
        <v>44.970000000001164</v>
      </c>
      <c r="AG20" s="45">
        <f t="shared" si="13"/>
        <v>15</v>
      </c>
      <c r="AI20" s="38">
        <f t="shared" si="6"/>
        <v>995</v>
      </c>
      <c r="AJ20" s="38">
        <f t="shared" si="7"/>
        <v>235</v>
      </c>
      <c r="AK20" s="38">
        <f t="shared" si="8"/>
        <v>1230</v>
      </c>
      <c r="AL20" s="38">
        <f t="shared" si="9"/>
        <v>23859</v>
      </c>
      <c r="AM20" s="39">
        <f t="shared" si="10"/>
        <v>22629</v>
      </c>
      <c r="AN20" s="40">
        <f t="shared" si="11"/>
        <v>21044.97</v>
      </c>
      <c r="AO20" s="7" t="str">
        <f t="shared" si="12"/>
        <v>A</v>
      </c>
    </row>
    <row r="21" spans="1:41" ht="12.75">
      <c r="A21" s="81">
        <v>82</v>
      </c>
      <c r="B21" s="82" t="s">
        <v>150</v>
      </c>
      <c r="C21" s="82" t="s">
        <v>202</v>
      </c>
      <c r="D21" s="83">
        <v>32</v>
      </c>
      <c r="E21" s="81">
        <v>-8</v>
      </c>
      <c r="F21" s="77">
        <v>11</v>
      </c>
      <c r="G21" s="77">
        <v>30</v>
      </c>
      <c r="I21" s="78">
        <v>14</v>
      </c>
      <c r="J21" s="78">
        <v>39</v>
      </c>
      <c r="K21" s="78">
        <v>13</v>
      </c>
      <c r="L21" s="79">
        <v>14</v>
      </c>
      <c r="M21" s="79">
        <v>49</v>
      </c>
      <c r="N21" s="79">
        <v>19</v>
      </c>
      <c r="O21" s="77">
        <v>16</v>
      </c>
      <c r="P21" s="77">
        <v>20</v>
      </c>
      <c r="Q21" s="77">
        <v>46</v>
      </c>
      <c r="R21" s="84">
        <v>16</v>
      </c>
      <c r="S21" s="84">
        <v>35</v>
      </c>
      <c r="T21" s="84">
        <v>9</v>
      </c>
      <c r="U21" s="85">
        <v>18</v>
      </c>
      <c r="V21" s="85">
        <v>31</v>
      </c>
      <c r="W21" s="80">
        <v>8</v>
      </c>
      <c r="Y21" s="38">
        <f t="shared" si="0"/>
        <v>6</v>
      </c>
      <c r="Z21" s="38">
        <f t="shared" si="1"/>
        <v>36</v>
      </c>
      <c r="AA21" s="38">
        <f t="shared" si="2"/>
        <v>39</v>
      </c>
      <c r="AC21" s="38">
        <f t="shared" si="3"/>
        <v>6</v>
      </c>
      <c r="AD21" s="38">
        <f t="shared" si="4"/>
        <v>4</v>
      </c>
      <c r="AE21" s="38">
        <f t="shared" si="5"/>
        <v>55.080000000001746</v>
      </c>
      <c r="AG21" s="45">
        <f t="shared" si="13"/>
        <v>16</v>
      </c>
      <c r="AI21" s="38">
        <f t="shared" si="6"/>
        <v>606</v>
      </c>
      <c r="AJ21" s="38">
        <f t="shared" si="7"/>
        <v>863</v>
      </c>
      <c r="AK21" s="38">
        <f t="shared" si="8"/>
        <v>1469</v>
      </c>
      <c r="AL21" s="38">
        <f t="shared" si="9"/>
        <v>25268</v>
      </c>
      <c r="AM21" s="39">
        <f t="shared" si="10"/>
        <v>23799</v>
      </c>
      <c r="AN21" s="40">
        <f t="shared" si="11"/>
        <v>21895.08</v>
      </c>
      <c r="AO21" s="7" t="str">
        <f t="shared" si="12"/>
        <v>A</v>
      </c>
    </row>
    <row r="22" spans="1:41" ht="12.75">
      <c r="A22" s="87">
        <v>368</v>
      </c>
      <c r="B22" s="73" t="s">
        <v>248</v>
      </c>
      <c r="C22" s="74" t="s">
        <v>249</v>
      </c>
      <c r="D22" s="75">
        <v>31</v>
      </c>
      <c r="E22" s="88">
        <v>0</v>
      </c>
      <c r="F22" s="77">
        <v>10</v>
      </c>
      <c r="G22" s="77">
        <v>45</v>
      </c>
      <c r="I22" s="78">
        <v>13</v>
      </c>
      <c r="J22" s="78">
        <v>31</v>
      </c>
      <c r="K22" s="78">
        <v>42</v>
      </c>
      <c r="L22" s="79">
        <v>13</v>
      </c>
      <c r="M22" s="79">
        <v>39</v>
      </c>
      <c r="N22" s="79">
        <v>31</v>
      </c>
      <c r="O22" s="77">
        <v>15</v>
      </c>
      <c r="P22" s="77">
        <v>19</v>
      </c>
      <c r="Q22" s="77">
        <v>0</v>
      </c>
      <c r="R22" s="84">
        <v>15</v>
      </c>
      <c r="S22" s="84">
        <v>23</v>
      </c>
      <c r="T22" s="84">
        <v>17</v>
      </c>
      <c r="U22" s="85">
        <v>17</v>
      </c>
      <c r="V22" s="85">
        <v>3</v>
      </c>
      <c r="W22" s="80">
        <v>26</v>
      </c>
      <c r="Y22" s="38">
        <f t="shared" si="0"/>
        <v>6</v>
      </c>
      <c r="Z22" s="38">
        <f t="shared" si="1"/>
        <v>6</v>
      </c>
      <c r="AA22" s="38">
        <f t="shared" si="2"/>
        <v>20</v>
      </c>
      <c r="AC22" s="38">
        <f t="shared" si="3"/>
        <v>6</v>
      </c>
      <c r="AD22" s="38">
        <f t="shared" si="4"/>
        <v>6</v>
      </c>
      <c r="AE22" s="38">
        <f t="shared" si="5"/>
        <v>20</v>
      </c>
      <c r="AG22" s="45">
        <f t="shared" si="13"/>
        <v>17</v>
      </c>
      <c r="AI22" s="38">
        <f t="shared" si="6"/>
        <v>469</v>
      </c>
      <c r="AJ22" s="38">
        <f t="shared" si="7"/>
        <v>257</v>
      </c>
      <c r="AK22" s="38">
        <f t="shared" si="8"/>
        <v>726</v>
      </c>
      <c r="AL22" s="38">
        <f t="shared" si="9"/>
        <v>22706</v>
      </c>
      <c r="AM22" s="39">
        <f t="shared" si="10"/>
        <v>21980</v>
      </c>
      <c r="AN22" s="40">
        <f t="shared" si="11"/>
        <v>21980</v>
      </c>
      <c r="AO22" s="7" t="str">
        <f t="shared" si="12"/>
        <v>A</v>
      </c>
    </row>
    <row r="23" spans="1:41" ht="12.75">
      <c r="A23" s="81">
        <v>15</v>
      </c>
      <c r="B23" s="82" t="s">
        <v>229</v>
      </c>
      <c r="C23" s="82" t="s">
        <v>230</v>
      </c>
      <c r="D23" s="83">
        <v>29.7</v>
      </c>
      <c r="E23" s="81">
        <v>-14</v>
      </c>
      <c r="F23" s="77">
        <v>11</v>
      </c>
      <c r="G23" s="77">
        <v>15</v>
      </c>
      <c r="I23" s="78">
        <v>14</v>
      </c>
      <c r="J23" s="78">
        <v>34</v>
      </c>
      <c r="K23" s="78">
        <v>15</v>
      </c>
      <c r="L23" s="79">
        <v>14</v>
      </c>
      <c r="M23" s="79">
        <v>44</v>
      </c>
      <c r="N23" s="79">
        <v>12</v>
      </c>
      <c r="O23" s="77">
        <v>16</v>
      </c>
      <c r="P23" s="77">
        <v>16</v>
      </c>
      <c r="Q23" s="77">
        <v>50</v>
      </c>
      <c r="R23" s="84">
        <v>16</v>
      </c>
      <c r="S23" s="84">
        <v>35</v>
      </c>
      <c r="T23" s="84">
        <v>46</v>
      </c>
      <c r="U23" s="85">
        <v>18</v>
      </c>
      <c r="V23" s="85">
        <v>49</v>
      </c>
      <c r="W23" s="80">
        <v>54</v>
      </c>
      <c r="Y23" s="38">
        <f t="shared" si="0"/>
        <v>7</v>
      </c>
      <c r="Z23" s="38">
        <f t="shared" si="1"/>
        <v>6</v>
      </c>
      <c r="AA23" s="38">
        <f t="shared" si="2"/>
        <v>1</v>
      </c>
      <c r="AC23" s="38">
        <f t="shared" si="3"/>
        <v>6</v>
      </c>
      <c r="AD23" s="38">
        <f t="shared" si="4"/>
        <v>6</v>
      </c>
      <c r="AE23" s="38">
        <f t="shared" si="5"/>
        <v>22.459999999999127</v>
      </c>
      <c r="AG23" s="45">
        <f t="shared" si="13"/>
        <v>18</v>
      </c>
      <c r="AI23" s="38">
        <f t="shared" si="6"/>
        <v>597</v>
      </c>
      <c r="AJ23" s="38">
        <f t="shared" si="7"/>
        <v>1136</v>
      </c>
      <c r="AK23" s="38">
        <f t="shared" si="8"/>
        <v>1733</v>
      </c>
      <c r="AL23" s="38">
        <f t="shared" si="9"/>
        <v>27294</v>
      </c>
      <c r="AM23" s="39">
        <f t="shared" si="10"/>
        <v>25561</v>
      </c>
      <c r="AN23" s="40">
        <f t="shared" si="11"/>
        <v>21982.46</v>
      </c>
      <c r="AO23" s="7" t="str">
        <f t="shared" si="12"/>
        <v>A</v>
      </c>
    </row>
    <row r="24" spans="1:41" ht="12.75">
      <c r="A24" s="81">
        <v>175</v>
      </c>
      <c r="B24" s="82" t="s">
        <v>52</v>
      </c>
      <c r="C24" s="82" t="s">
        <v>239</v>
      </c>
      <c r="D24" s="83">
        <v>31</v>
      </c>
      <c r="E24" s="81">
        <v>-5</v>
      </c>
      <c r="F24" s="77">
        <v>11</v>
      </c>
      <c r="G24" s="77">
        <v>30</v>
      </c>
      <c r="I24" s="78">
        <v>14</v>
      </c>
      <c r="J24" s="78">
        <v>31</v>
      </c>
      <c r="K24" s="78">
        <v>36</v>
      </c>
      <c r="L24" s="79">
        <v>14</v>
      </c>
      <c r="M24" s="79">
        <v>38</v>
      </c>
      <c r="N24" s="79">
        <v>46</v>
      </c>
      <c r="O24" s="77">
        <v>16</v>
      </c>
      <c r="P24" s="77">
        <v>6</v>
      </c>
      <c r="Q24" s="77">
        <v>10</v>
      </c>
      <c r="R24" s="84">
        <v>16</v>
      </c>
      <c r="S24" s="84">
        <v>32</v>
      </c>
      <c r="T24" s="84">
        <v>19</v>
      </c>
      <c r="U24" s="85">
        <v>18</v>
      </c>
      <c r="V24" s="85">
        <v>30</v>
      </c>
      <c r="W24" s="80">
        <v>59</v>
      </c>
      <c r="Y24" s="38">
        <f t="shared" si="0"/>
        <v>6</v>
      </c>
      <c r="Z24" s="38">
        <f t="shared" si="1"/>
        <v>27</v>
      </c>
      <c r="AA24" s="38">
        <f t="shared" si="2"/>
        <v>40</v>
      </c>
      <c r="AC24" s="38">
        <f t="shared" si="3"/>
        <v>6</v>
      </c>
      <c r="AD24" s="38">
        <f t="shared" si="4"/>
        <v>8</v>
      </c>
      <c r="AE24" s="38">
        <f t="shared" si="5"/>
        <v>17</v>
      </c>
      <c r="AG24" s="45">
        <f t="shared" si="13"/>
        <v>19</v>
      </c>
      <c r="AI24" s="38">
        <f t="shared" si="6"/>
        <v>430</v>
      </c>
      <c r="AJ24" s="38">
        <f t="shared" si="7"/>
        <v>1569</v>
      </c>
      <c r="AK24" s="38">
        <f t="shared" si="8"/>
        <v>1999</v>
      </c>
      <c r="AL24" s="38">
        <f t="shared" si="9"/>
        <v>25259</v>
      </c>
      <c r="AM24" s="39">
        <f t="shared" si="10"/>
        <v>23260</v>
      </c>
      <c r="AN24" s="40">
        <f t="shared" si="11"/>
        <v>22097</v>
      </c>
      <c r="AO24" s="7" t="str">
        <f t="shared" si="12"/>
        <v>A</v>
      </c>
    </row>
    <row r="25" spans="1:41" ht="12.75">
      <c r="A25" s="81">
        <v>323</v>
      </c>
      <c r="B25" s="82" t="s">
        <v>80</v>
      </c>
      <c r="C25" s="82" t="s">
        <v>222</v>
      </c>
      <c r="D25" s="83">
        <v>30</v>
      </c>
      <c r="E25" s="81">
        <v>15</v>
      </c>
      <c r="F25" s="77">
        <v>12</v>
      </c>
      <c r="G25" s="77">
        <v>0</v>
      </c>
      <c r="I25" s="78">
        <v>14</v>
      </c>
      <c r="J25" s="78">
        <v>37</v>
      </c>
      <c r="K25" s="78">
        <v>26</v>
      </c>
      <c r="L25" s="79">
        <v>14</v>
      </c>
      <c r="M25" s="79">
        <v>42</v>
      </c>
      <c r="N25" s="79">
        <v>57</v>
      </c>
      <c r="O25" s="77">
        <v>15</v>
      </c>
      <c r="P25" s="77">
        <v>55</v>
      </c>
      <c r="Q25" s="77">
        <v>24</v>
      </c>
      <c r="R25" s="84">
        <v>15</v>
      </c>
      <c r="S25" s="84">
        <v>59</v>
      </c>
      <c r="T25" s="84">
        <v>28</v>
      </c>
      <c r="U25" s="85">
        <v>17</v>
      </c>
      <c r="V25" s="85">
        <v>30</v>
      </c>
      <c r="W25" s="80">
        <v>37</v>
      </c>
      <c r="Y25" s="38">
        <f t="shared" si="0"/>
        <v>5</v>
      </c>
      <c r="Z25" s="38">
        <f t="shared" si="1"/>
        <v>21</v>
      </c>
      <c r="AA25" s="38">
        <f t="shared" si="2"/>
        <v>2</v>
      </c>
      <c r="AC25" s="38">
        <f t="shared" si="3"/>
        <v>6</v>
      </c>
      <c r="AD25" s="38">
        <f t="shared" si="4"/>
        <v>9</v>
      </c>
      <c r="AE25" s="38">
        <f t="shared" si="5"/>
        <v>11.30000000000291</v>
      </c>
      <c r="AG25" s="45">
        <f t="shared" si="13"/>
        <v>20</v>
      </c>
      <c r="AI25" s="38">
        <f t="shared" si="6"/>
        <v>331</v>
      </c>
      <c r="AJ25" s="38">
        <f t="shared" si="7"/>
        <v>244</v>
      </c>
      <c r="AK25" s="38">
        <f t="shared" si="8"/>
        <v>575</v>
      </c>
      <c r="AL25" s="38">
        <f t="shared" si="9"/>
        <v>19837</v>
      </c>
      <c r="AM25" s="39">
        <f t="shared" si="10"/>
        <v>19262</v>
      </c>
      <c r="AN25" s="40">
        <f t="shared" si="11"/>
        <v>22151.300000000003</v>
      </c>
      <c r="AO25" s="7" t="str">
        <f t="shared" si="12"/>
        <v>A</v>
      </c>
    </row>
    <row r="26" spans="1:41" ht="12.75">
      <c r="A26" s="81">
        <v>305</v>
      </c>
      <c r="B26" s="82" t="s">
        <v>244</v>
      </c>
      <c r="C26" s="82" t="s">
        <v>245</v>
      </c>
      <c r="D26" s="83">
        <v>30</v>
      </c>
      <c r="E26" s="81">
        <v>-22</v>
      </c>
      <c r="F26" s="77">
        <v>10</v>
      </c>
      <c r="G26" s="77">
        <v>30</v>
      </c>
      <c r="I26" s="78">
        <v>14</v>
      </c>
      <c r="J26" s="78">
        <v>16</v>
      </c>
      <c r="K26" s="78">
        <v>50</v>
      </c>
      <c r="L26" s="79">
        <v>14</v>
      </c>
      <c r="M26" s="79">
        <v>36</v>
      </c>
      <c r="N26" s="79">
        <v>28</v>
      </c>
      <c r="O26" s="77">
        <v>16</v>
      </c>
      <c r="P26" s="77">
        <v>29</v>
      </c>
      <c r="Q26" s="77">
        <v>38</v>
      </c>
      <c r="R26" s="84">
        <v>16</v>
      </c>
      <c r="S26" s="84">
        <v>34</v>
      </c>
      <c r="T26" s="84">
        <v>17</v>
      </c>
      <c r="U26" s="85">
        <v>18</v>
      </c>
      <c r="V26" s="85">
        <v>58</v>
      </c>
      <c r="W26" s="80">
        <v>53</v>
      </c>
      <c r="Y26" s="38">
        <f t="shared" si="0"/>
        <v>8</v>
      </c>
      <c r="Z26" s="38">
        <f t="shared" si="1"/>
        <v>4</v>
      </c>
      <c r="AA26" s="38">
        <f t="shared" si="2"/>
        <v>36</v>
      </c>
      <c r="AC26" s="38">
        <f t="shared" si="3"/>
        <v>6</v>
      </c>
      <c r="AD26" s="38">
        <f t="shared" si="4"/>
        <v>17</v>
      </c>
      <c r="AE26" s="38">
        <f t="shared" si="5"/>
        <v>59.280000000002474</v>
      </c>
      <c r="AG26" s="45">
        <f t="shared" si="13"/>
        <v>21</v>
      </c>
      <c r="AI26" s="38">
        <f t="shared" si="6"/>
        <v>1178</v>
      </c>
      <c r="AJ26" s="38">
        <f t="shared" si="7"/>
        <v>279</v>
      </c>
      <c r="AK26" s="38">
        <f t="shared" si="8"/>
        <v>1457</v>
      </c>
      <c r="AL26" s="38">
        <f t="shared" si="9"/>
        <v>30533</v>
      </c>
      <c r="AM26" s="39">
        <f t="shared" si="10"/>
        <v>29076</v>
      </c>
      <c r="AN26" s="40">
        <f t="shared" si="11"/>
        <v>22679.280000000002</v>
      </c>
      <c r="AO26" s="7" t="str">
        <f t="shared" si="12"/>
        <v>A</v>
      </c>
    </row>
    <row r="27" spans="1:41" ht="12.75">
      <c r="A27" s="81">
        <v>215</v>
      </c>
      <c r="B27" s="82" t="s">
        <v>54</v>
      </c>
      <c r="C27" s="82" t="s">
        <v>254</v>
      </c>
      <c r="D27" s="83">
        <v>36</v>
      </c>
      <c r="E27" s="81">
        <v>6</v>
      </c>
      <c r="F27" s="77">
        <v>12</v>
      </c>
      <c r="G27" s="77">
        <v>15</v>
      </c>
      <c r="I27" s="78">
        <v>15</v>
      </c>
      <c r="J27" s="78">
        <v>0</v>
      </c>
      <c r="K27" s="78">
        <v>34</v>
      </c>
      <c r="L27" s="79">
        <v>15</v>
      </c>
      <c r="M27" s="79">
        <v>27</v>
      </c>
      <c r="N27" s="79">
        <v>59</v>
      </c>
      <c r="O27" s="77">
        <v>16</v>
      </c>
      <c r="P27" s="77">
        <v>51</v>
      </c>
      <c r="Q27" s="77">
        <v>8</v>
      </c>
      <c r="R27" s="84">
        <v>16</v>
      </c>
      <c r="S27" s="84">
        <v>54</v>
      </c>
      <c r="T27" s="84">
        <v>41</v>
      </c>
      <c r="U27" s="85">
        <v>18</v>
      </c>
      <c r="V27" s="85">
        <v>47</v>
      </c>
      <c r="W27" s="80">
        <v>59</v>
      </c>
      <c r="Y27" s="38">
        <f t="shared" si="0"/>
        <v>6</v>
      </c>
      <c r="Z27" s="38">
        <f t="shared" si="1"/>
        <v>2</v>
      </c>
      <c r="AA27" s="38">
        <f t="shared" si="2"/>
        <v>1</v>
      </c>
      <c r="AC27" s="38">
        <f t="shared" si="3"/>
        <v>6</v>
      </c>
      <c r="AD27" s="38">
        <f t="shared" si="4"/>
        <v>23</v>
      </c>
      <c r="AE27" s="38">
        <f t="shared" si="5"/>
        <v>44.26000000000204</v>
      </c>
      <c r="AG27" s="45">
        <f t="shared" si="13"/>
        <v>22</v>
      </c>
      <c r="AI27" s="38">
        <f t="shared" si="6"/>
        <v>1645</v>
      </c>
      <c r="AJ27" s="38">
        <f t="shared" si="7"/>
        <v>213</v>
      </c>
      <c r="AK27" s="38">
        <f t="shared" si="8"/>
        <v>1858</v>
      </c>
      <c r="AL27" s="38">
        <f t="shared" si="9"/>
        <v>23579</v>
      </c>
      <c r="AM27" s="39">
        <f t="shared" si="10"/>
        <v>21721</v>
      </c>
      <c r="AN27" s="40">
        <f t="shared" si="11"/>
        <v>23024.260000000002</v>
      </c>
      <c r="AO27" s="7" t="str">
        <f t="shared" si="12"/>
        <v>A</v>
      </c>
    </row>
    <row r="28" spans="1:41" ht="12.75">
      <c r="A28" s="81">
        <v>117</v>
      </c>
      <c r="B28" s="82" t="s">
        <v>45</v>
      </c>
      <c r="C28" s="82" t="s">
        <v>46</v>
      </c>
      <c r="D28" s="83">
        <v>34.5</v>
      </c>
      <c r="E28" s="81">
        <v>-7</v>
      </c>
      <c r="F28" s="77">
        <v>11</v>
      </c>
      <c r="G28" s="77">
        <v>15</v>
      </c>
      <c r="I28" s="78">
        <v>14</v>
      </c>
      <c r="J28" s="78">
        <v>29</v>
      </c>
      <c r="K28" s="78">
        <v>53</v>
      </c>
      <c r="L28" s="79">
        <v>14</v>
      </c>
      <c r="M28" s="79">
        <v>36</v>
      </c>
      <c r="N28" s="79">
        <v>26</v>
      </c>
      <c r="O28" s="77">
        <v>16</v>
      </c>
      <c r="P28" s="77">
        <v>10</v>
      </c>
      <c r="Q28" s="77">
        <v>36</v>
      </c>
      <c r="R28" s="84">
        <v>16</v>
      </c>
      <c r="S28" s="84">
        <v>36</v>
      </c>
      <c r="T28" s="84">
        <v>25</v>
      </c>
      <c r="U28" s="85">
        <v>18</v>
      </c>
      <c r="V28" s="85">
        <v>42</v>
      </c>
      <c r="W28" s="80">
        <v>24</v>
      </c>
      <c r="Y28" s="38">
        <f t="shared" si="0"/>
        <v>6</v>
      </c>
      <c r="Z28" s="38">
        <f t="shared" si="1"/>
        <v>55</v>
      </c>
      <c r="AA28" s="38">
        <f t="shared" si="2"/>
        <v>2</v>
      </c>
      <c r="AC28" s="38">
        <f t="shared" si="3"/>
        <v>6</v>
      </c>
      <c r="AD28" s="38">
        <f t="shared" si="4"/>
        <v>25</v>
      </c>
      <c r="AE28" s="38">
        <f t="shared" si="5"/>
        <v>58.86000000000058</v>
      </c>
      <c r="AG28" s="45">
        <f t="shared" si="13"/>
        <v>23</v>
      </c>
      <c r="AI28" s="38">
        <f t="shared" si="6"/>
        <v>393</v>
      </c>
      <c r="AJ28" s="38">
        <f t="shared" si="7"/>
        <v>1549</v>
      </c>
      <c r="AK28" s="38">
        <f t="shared" si="8"/>
        <v>1942</v>
      </c>
      <c r="AL28" s="38">
        <f t="shared" si="9"/>
        <v>26844</v>
      </c>
      <c r="AM28" s="39">
        <f t="shared" si="10"/>
        <v>24902</v>
      </c>
      <c r="AN28" s="40">
        <f t="shared" si="11"/>
        <v>23158.86</v>
      </c>
      <c r="AO28" s="7" t="str">
        <f t="shared" si="12"/>
        <v>A</v>
      </c>
    </row>
    <row r="29" spans="1:41" ht="12.75">
      <c r="A29" s="81">
        <v>301</v>
      </c>
      <c r="B29" s="82" t="s">
        <v>70</v>
      </c>
      <c r="C29" s="89" t="s">
        <v>243</v>
      </c>
      <c r="D29" s="83">
        <v>30</v>
      </c>
      <c r="E29" s="81">
        <v>-25</v>
      </c>
      <c r="F29" s="77">
        <v>9</v>
      </c>
      <c r="G29" s="77">
        <v>15</v>
      </c>
      <c r="R29" s="84"/>
      <c r="S29" s="84"/>
      <c r="T29" s="84"/>
      <c r="U29" s="85"/>
      <c r="V29" s="85"/>
      <c r="Y29" s="38">
        <f t="shared" si="0"/>
        <v>9</v>
      </c>
      <c r="Z29" s="38">
        <f t="shared" si="1"/>
        <v>15</v>
      </c>
      <c r="AA29" s="38">
        <f t="shared" si="2"/>
        <v>0</v>
      </c>
      <c r="AC29" s="38">
        <f t="shared" si="3"/>
        <v>6</v>
      </c>
      <c r="AD29" s="38">
        <f t="shared" si="4"/>
        <v>56</v>
      </c>
      <c r="AE29" s="38">
        <f t="shared" si="5"/>
        <v>15</v>
      </c>
      <c r="AG29" s="45">
        <f t="shared" si="13"/>
        <v>24</v>
      </c>
      <c r="AI29" s="38">
        <f t="shared" si="6"/>
        <v>0</v>
      </c>
      <c r="AJ29" s="38">
        <f t="shared" si="7"/>
        <v>0</v>
      </c>
      <c r="AK29" s="38">
        <f t="shared" si="8"/>
        <v>0</v>
      </c>
      <c r="AL29" s="38">
        <f t="shared" si="9"/>
        <v>-33300</v>
      </c>
      <c r="AM29" s="39">
        <f t="shared" si="10"/>
        <v>33300</v>
      </c>
      <c r="AN29" s="40">
        <f t="shared" si="11"/>
        <v>24975</v>
      </c>
      <c r="AO29" s="7" t="str">
        <f t="shared" si="12"/>
        <v>A</v>
      </c>
    </row>
    <row r="30" spans="1:41" ht="12.75">
      <c r="A30" s="81">
        <v>11</v>
      </c>
      <c r="B30" s="82" t="s">
        <v>95</v>
      </c>
      <c r="C30" s="82" t="s">
        <v>214</v>
      </c>
      <c r="D30" s="83">
        <v>29</v>
      </c>
      <c r="E30" s="81">
        <v>2</v>
      </c>
      <c r="F30" s="77" t="s">
        <v>257</v>
      </c>
      <c r="R30" s="84"/>
      <c r="S30" s="84"/>
      <c r="T30" s="84"/>
      <c r="U30" s="85"/>
      <c r="V30" s="85"/>
      <c r="Y30" s="38" t="e">
        <f t="shared" si="0"/>
        <v>#VALUE!</v>
      </c>
      <c r="Z30" s="38" t="e">
        <f t="shared" si="1"/>
        <v>#VALUE!</v>
      </c>
      <c r="AA30" s="38" t="e">
        <f t="shared" si="2"/>
        <v>#VALUE!</v>
      </c>
      <c r="AC30" s="38" t="e">
        <f t="shared" si="3"/>
        <v>#VALUE!</v>
      </c>
      <c r="AD30" s="38" t="e">
        <f t="shared" si="4"/>
        <v>#VALUE!</v>
      </c>
      <c r="AE30" s="38" t="e">
        <f t="shared" si="5"/>
        <v>#VALUE!</v>
      </c>
      <c r="AI30" s="38">
        <f t="shared" si="6"/>
        <v>0</v>
      </c>
      <c r="AJ30" s="38">
        <f t="shared" si="7"/>
        <v>0</v>
      </c>
      <c r="AK30" s="38">
        <f t="shared" si="8"/>
        <v>0</v>
      </c>
      <c r="AL30" s="38" t="e">
        <f t="shared" si="9"/>
        <v>#VALUE!</v>
      </c>
      <c r="AM30" s="39" t="e">
        <f t="shared" si="10"/>
        <v>#VALUE!</v>
      </c>
      <c r="AN30" s="40" t="e">
        <f t="shared" si="11"/>
        <v>#VALUE!</v>
      </c>
      <c r="AO30" s="7" t="str">
        <f t="shared" si="12"/>
        <v>A</v>
      </c>
    </row>
    <row r="31" spans="1:41" ht="12.75">
      <c r="A31" s="81">
        <v>135</v>
      </c>
      <c r="B31" s="82" t="s">
        <v>234</v>
      </c>
      <c r="C31" s="82" t="s">
        <v>235</v>
      </c>
      <c r="D31" s="86">
        <v>29</v>
      </c>
      <c r="E31" s="81">
        <v>-7</v>
      </c>
      <c r="F31" s="77" t="s">
        <v>257</v>
      </c>
      <c r="R31" s="84"/>
      <c r="S31" s="84"/>
      <c r="T31" s="84"/>
      <c r="U31" s="85"/>
      <c r="V31" s="85"/>
      <c r="Y31" s="38" t="e">
        <f t="shared" si="0"/>
        <v>#VALUE!</v>
      </c>
      <c r="Z31" s="38" t="e">
        <f t="shared" si="1"/>
        <v>#VALUE!</v>
      </c>
      <c r="AA31" s="38" t="e">
        <f t="shared" si="2"/>
        <v>#VALUE!</v>
      </c>
      <c r="AC31" s="38" t="e">
        <f t="shared" si="3"/>
        <v>#VALUE!</v>
      </c>
      <c r="AD31" s="38" t="e">
        <f t="shared" si="4"/>
        <v>#VALUE!</v>
      </c>
      <c r="AE31" s="38" t="e">
        <f t="shared" si="5"/>
        <v>#VALUE!</v>
      </c>
      <c r="AI31" s="38">
        <f t="shared" si="6"/>
        <v>0</v>
      </c>
      <c r="AJ31" s="38">
        <f t="shared" si="7"/>
        <v>0</v>
      </c>
      <c r="AK31" s="38">
        <f t="shared" si="8"/>
        <v>0</v>
      </c>
      <c r="AL31" s="38" t="e">
        <f t="shared" si="9"/>
        <v>#VALUE!</v>
      </c>
      <c r="AM31" s="39" t="e">
        <f t="shared" si="10"/>
        <v>#VALUE!</v>
      </c>
      <c r="AN31" s="40" t="e">
        <f t="shared" si="11"/>
        <v>#VALUE!</v>
      </c>
      <c r="AO31" s="7" t="str">
        <f t="shared" si="12"/>
        <v>A</v>
      </c>
    </row>
    <row r="32" spans="1:41" ht="12.75">
      <c r="A32" s="87">
        <v>145</v>
      </c>
      <c r="B32" s="73" t="s">
        <v>51</v>
      </c>
      <c r="C32" s="74" t="s">
        <v>238</v>
      </c>
      <c r="D32" s="75">
        <v>30</v>
      </c>
      <c r="E32" s="88">
        <v>-12</v>
      </c>
      <c r="F32" s="77">
        <v>10</v>
      </c>
      <c r="G32" s="77">
        <v>45</v>
      </c>
      <c r="I32" s="78" t="s">
        <v>256</v>
      </c>
      <c r="R32" s="84"/>
      <c r="S32" s="84"/>
      <c r="T32" s="84"/>
      <c r="U32" s="85"/>
      <c r="V32" s="85"/>
      <c r="Y32" s="38" t="e">
        <f t="shared" si="0"/>
        <v>#VALUE!</v>
      </c>
      <c r="Z32" s="38" t="e">
        <f t="shared" si="1"/>
        <v>#VALUE!</v>
      </c>
      <c r="AA32" s="38" t="e">
        <f t="shared" si="2"/>
        <v>#VALUE!</v>
      </c>
      <c r="AC32" s="38" t="e">
        <f t="shared" si="3"/>
        <v>#VALUE!</v>
      </c>
      <c r="AD32" s="38" t="e">
        <f t="shared" si="4"/>
        <v>#VALUE!</v>
      </c>
      <c r="AE32" s="38" t="e">
        <f t="shared" si="5"/>
        <v>#VALUE!</v>
      </c>
      <c r="AI32" s="38" t="e">
        <f t="shared" si="6"/>
        <v>#VALUE!</v>
      </c>
      <c r="AJ32" s="38">
        <f t="shared" si="7"/>
        <v>0</v>
      </c>
      <c r="AK32" s="38" t="e">
        <f t="shared" si="8"/>
        <v>#VALUE!</v>
      </c>
      <c r="AL32" s="38">
        <f t="shared" si="9"/>
        <v>-38700</v>
      </c>
      <c r="AM32" s="39" t="e">
        <f t="shared" si="10"/>
        <v>#VALUE!</v>
      </c>
      <c r="AN32" s="40" t="e">
        <f t="shared" si="11"/>
        <v>#VALUE!</v>
      </c>
      <c r="AO32" s="7" t="str">
        <f t="shared" si="12"/>
        <v>A</v>
      </c>
    </row>
    <row r="33" spans="1:41" ht="12.75">
      <c r="A33" s="81">
        <v>329</v>
      </c>
      <c r="B33" s="82" t="s">
        <v>82</v>
      </c>
      <c r="C33" s="82" t="s">
        <v>83</v>
      </c>
      <c r="D33" s="83">
        <v>30</v>
      </c>
      <c r="E33" s="81">
        <v>-22</v>
      </c>
      <c r="F33" s="77" t="s">
        <v>257</v>
      </c>
      <c r="R33" s="84"/>
      <c r="S33" s="84"/>
      <c r="T33" s="84"/>
      <c r="U33" s="85"/>
      <c r="V33" s="85"/>
      <c r="Y33" s="38" t="e">
        <f t="shared" si="0"/>
        <v>#VALUE!</v>
      </c>
      <c r="Z33" s="38" t="e">
        <f t="shared" si="1"/>
        <v>#VALUE!</v>
      </c>
      <c r="AA33" s="38" t="e">
        <f t="shared" si="2"/>
        <v>#VALUE!</v>
      </c>
      <c r="AC33" s="38" t="e">
        <f t="shared" si="3"/>
        <v>#VALUE!</v>
      </c>
      <c r="AD33" s="38" t="e">
        <f t="shared" si="4"/>
        <v>#VALUE!</v>
      </c>
      <c r="AE33" s="38" t="e">
        <f t="shared" si="5"/>
        <v>#VALUE!</v>
      </c>
      <c r="AI33" s="38">
        <f t="shared" si="6"/>
        <v>0</v>
      </c>
      <c r="AJ33" s="38">
        <f t="shared" si="7"/>
        <v>0</v>
      </c>
      <c r="AK33" s="38">
        <f t="shared" si="8"/>
        <v>0</v>
      </c>
      <c r="AL33" s="38" t="e">
        <f t="shared" si="9"/>
        <v>#VALUE!</v>
      </c>
      <c r="AM33" s="39" t="e">
        <f t="shared" si="10"/>
        <v>#VALUE!</v>
      </c>
      <c r="AN33" s="40" t="e">
        <f t="shared" si="11"/>
        <v>#VALUE!</v>
      </c>
      <c r="AO33" s="7" t="str">
        <f t="shared" si="12"/>
        <v>A</v>
      </c>
    </row>
    <row r="34" spans="1:22" ht="12.75">
      <c r="A34" s="81"/>
      <c r="B34" s="82"/>
      <c r="C34" s="82"/>
      <c r="D34" s="83"/>
      <c r="E34" s="81"/>
      <c r="R34" s="84"/>
      <c r="S34" s="84"/>
      <c r="T34" s="84"/>
      <c r="U34" s="85"/>
      <c r="V34" s="85"/>
    </row>
    <row r="35" spans="1:22" ht="12.75">
      <c r="A35" s="81"/>
      <c r="B35" s="82"/>
      <c r="C35" s="82"/>
      <c r="D35" s="83"/>
      <c r="E35" s="81"/>
      <c r="R35" s="84"/>
      <c r="S35" s="84"/>
      <c r="T35" s="84"/>
      <c r="U35" s="85"/>
      <c r="V35" s="85"/>
    </row>
    <row r="36" spans="1:22" ht="12.75">
      <c r="A36" s="81"/>
      <c r="B36" s="82"/>
      <c r="C36" s="82"/>
      <c r="D36" s="83"/>
      <c r="E36" s="81"/>
      <c r="R36" s="84"/>
      <c r="S36" s="84"/>
      <c r="T36" s="84"/>
      <c r="U36" s="85"/>
      <c r="V36" s="85"/>
    </row>
    <row r="37" spans="1:22" ht="12.75">
      <c r="A37" s="81"/>
      <c r="B37" s="82"/>
      <c r="C37" s="82"/>
      <c r="D37" s="83"/>
      <c r="E37" s="81"/>
      <c r="R37" s="84"/>
      <c r="S37" s="84"/>
      <c r="T37" s="84"/>
      <c r="U37" s="85"/>
      <c r="V37" s="85"/>
    </row>
    <row r="38" spans="1:22" ht="12.75">
      <c r="A38" s="81"/>
      <c r="B38" s="82"/>
      <c r="C38" s="82"/>
      <c r="D38" s="83"/>
      <c r="E38" s="81"/>
      <c r="R38" s="84"/>
      <c r="S38" s="84"/>
      <c r="T38" s="84"/>
      <c r="U38" s="85"/>
      <c r="V38" s="85"/>
    </row>
    <row r="39" spans="1:22" ht="12.75">
      <c r="A39" s="81"/>
      <c r="B39" s="82"/>
      <c r="C39" s="82"/>
      <c r="D39" s="83"/>
      <c r="E39" s="81"/>
      <c r="R39" s="84"/>
      <c r="S39" s="84"/>
      <c r="T39" s="84"/>
      <c r="U39" s="85"/>
      <c r="V39" s="85"/>
    </row>
    <row r="40" spans="1:22" ht="12.75">
      <c r="A40" s="81"/>
      <c r="B40" s="82"/>
      <c r="C40" s="82"/>
      <c r="D40" s="83"/>
      <c r="E40" s="81"/>
      <c r="R40" s="84"/>
      <c r="S40" s="84"/>
      <c r="T40" s="84"/>
      <c r="U40" s="85"/>
      <c r="V40" s="85"/>
    </row>
    <row r="41" spans="1:22" ht="12.75">
      <c r="A41" s="81"/>
      <c r="B41" s="82"/>
      <c r="C41" s="82"/>
      <c r="D41" s="83"/>
      <c r="E41" s="81"/>
      <c r="R41" s="84"/>
      <c r="S41" s="84"/>
      <c r="T41" s="84"/>
      <c r="U41" s="85"/>
      <c r="V41" s="85"/>
    </row>
    <row r="42" spans="1:22" ht="12.75">
      <c r="A42" s="81"/>
      <c r="B42" s="82"/>
      <c r="C42" s="82"/>
      <c r="D42" s="83"/>
      <c r="E42" s="81"/>
      <c r="R42" s="84"/>
      <c r="S42" s="84"/>
      <c r="T42" s="84"/>
      <c r="U42" s="85"/>
      <c r="V42" s="85"/>
    </row>
    <row r="43" spans="1:22" ht="12.75">
      <c r="A43" s="81"/>
      <c r="B43" s="82" t="s">
        <v>258</v>
      </c>
      <c r="C43" s="82"/>
      <c r="D43" s="83"/>
      <c r="E43" s="81"/>
      <c r="R43" s="84"/>
      <c r="S43" s="84"/>
      <c r="T43" s="84"/>
      <c r="U43" s="85"/>
      <c r="V43" s="85"/>
    </row>
    <row r="44" spans="1:22" ht="4.5" customHeight="1">
      <c r="A44" s="81"/>
      <c r="B44" s="82"/>
      <c r="C44" s="82"/>
      <c r="D44" s="83"/>
      <c r="E44" s="81"/>
      <c r="R44" s="84"/>
      <c r="S44" s="84"/>
      <c r="T44" s="84"/>
      <c r="U44" s="85"/>
      <c r="V44" s="85"/>
    </row>
    <row r="45" spans="1:41" ht="12.75">
      <c r="A45" s="81">
        <v>227</v>
      </c>
      <c r="B45" s="82" t="s">
        <v>58</v>
      </c>
      <c r="C45" s="82" t="s">
        <v>59</v>
      </c>
      <c r="D45" s="83">
        <v>28</v>
      </c>
      <c r="E45" s="81">
        <v>-7</v>
      </c>
      <c r="F45" s="77">
        <v>10</v>
      </c>
      <c r="G45" s="77">
        <v>45</v>
      </c>
      <c r="I45" s="78">
        <v>13</v>
      </c>
      <c r="J45" s="78">
        <v>14</v>
      </c>
      <c r="K45" s="78">
        <v>44</v>
      </c>
      <c r="L45" s="79">
        <v>13</v>
      </c>
      <c r="M45" s="79">
        <v>20</v>
      </c>
      <c r="N45" s="79">
        <v>32</v>
      </c>
      <c r="O45" s="77">
        <v>15</v>
      </c>
      <c r="P45" s="77">
        <v>3</v>
      </c>
      <c r="Q45" s="77">
        <v>35</v>
      </c>
      <c r="R45" s="84">
        <v>15</v>
      </c>
      <c r="S45" s="84">
        <v>25</v>
      </c>
      <c r="T45" s="84">
        <v>13</v>
      </c>
      <c r="U45" s="85">
        <v>17</v>
      </c>
      <c r="V45" s="85">
        <v>4</v>
      </c>
      <c r="W45" s="80">
        <v>30</v>
      </c>
      <c r="Y45" s="38">
        <f t="shared" si="0"/>
        <v>5</v>
      </c>
      <c r="Z45" s="38">
        <f t="shared" si="1"/>
        <v>52</v>
      </c>
      <c r="AA45" s="38">
        <f t="shared" si="2"/>
        <v>4</v>
      </c>
      <c r="AC45" s="38">
        <f t="shared" si="3"/>
        <v>5</v>
      </c>
      <c r="AD45" s="38">
        <f t="shared" si="4"/>
        <v>27</v>
      </c>
      <c r="AE45" s="38">
        <f t="shared" si="5"/>
        <v>25.31999999999971</v>
      </c>
      <c r="AG45" s="45">
        <v>1</v>
      </c>
      <c r="AI45" s="38">
        <f t="shared" si="6"/>
        <v>348</v>
      </c>
      <c r="AJ45" s="38">
        <f t="shared" si="7"/>
        <v>1298</v>
      </c>
      <c r="AK45" s="38">
        <f t="shared" si="8"/>
        <v>1646</v>
      </c>
      <c r="AL45" s="38">
        <f t="shared" si="9"/>
        <v>22770</v>
      </c>
      <c r="AM45" s="39">
        <f t="shared" si="10"/>
        <v>21124</v>
      </c>
      <c r="AN45" s="40">
        <f t="shared" si="11"/>
        <v>19645.32</v>
      </c>
      <c r="AO45" s="7" t="str">
        <f t="shared" si="12"/>
        <v>B</v>
      </c>
    </row>
    <row r="46" spans="1:41" ht="12.75">
      <c r="A46" s="81">
        <v>334</v>
      </c>
      <c r="B46" s="82" t="s">
        <v>84</v>
      </c>
      <c r="C46" s="82" t="s">
        <v>85</v>
      </c>
      <c r="D46" s="83">
        <v>25</v>
      </c>
      <c r="E46" s="81">
        <v>-10</v>
      </c>
      <c r="F46" s="77">
        <v>11</v>
      </c>
      <c r="G46" s="77">
        <v>15</v>
      </c>
      <c r="I46" s="78">
        <v>14</v>
      </c>
      <c r="J46" s="78">
        <v>6</v>
      </c>
      <c r="K46" s="78">
        <v>6</v>
      </c>
      <c r="L46" s="79">
        <v>14</v>
      </c>
      <c r="M46" s="79">
        <v>14</v>
      </c>
      <c r="N46" s="79">
        <v>5</v>
      </c>
      <c r="O46" s="77">
        <v>15</v>
      </c>
      <c r="P46" s="77">
        <v>42</v>
      </c>
      <c r="Q46" s="77">
        <v>47</v>
      </c>
      <c r="R46" s="84">
        <v>15</v>
      </c>
      <c r="S46" s="84">
        <v>46</v>
      </c>
      <c r="T46" s="84">
        <v>37</v>
      </c>
      <c r="U46" s="85">
        <v>17</v>
      </c>
      <c r="V46" s="85">
        <v>33</v>
      </c>
      <c r="W46" s="80">
        <v>22</v>
      </c>
      <c r="Y46" s="38">
        <f t="shared" si="0"/>
        <v>6</v>
      </c>
      <c r="Z46" s="38">
        <f t="shared" si="1"/>
        <v>6</v>
      </c>
      <c r="AA46" s="38">
        <f t="shared" si="2"/>
        <v>33</v>
      </c>
      <c r="AC46" s="38">
        <f t="shared" si="3"/>
        <v>5</v>
      </c>
      <c r="AD46" s="38">
        <f t="shared" si="4"/>
        <v>29</v>
      </c>
      <c r="AE46" s="38">
        <f t="shared" si="5"/>
        <v>53.70000000000073</v>
      </c>
      <c r="AG46" s="45">
        <f t="shared" si="13"/>
        <v>2</v>
      </c>
      <c r="AI46" s="38">
        <f t="shared" si="6"/>
        <v>479</v>
      </c>
      <c r="AJ46" s="38">
        <f t="shared" si="7"/>
        <v>230</v>
      </c>
      <c r="AK46" s="38">
        <f t="shared" si="8"/>
        <v>709</v>
      </c>
      <c r="AL46" s="38">
        <f t="shared" si="9"/>
        <v>22702</v>
      </c>
      <c r="AM46" s="39">
        <f t="shared" si="10"/>
        <v>21993</v>
      </c>
      <c r="AN46" s="40">
        <f t="shared" si="11"/>
        <v>19793.7</v>
      </c>
      <c r="AO46" s="7" t="str">
        <f t="shared" si="12"/>
        <v>B</v>
      </c>
    </row>
    <row r="47" spans="1:41" ht="12.75">
      <c r="A47" s="81">
        <v>202</v>
      </c>
      <c r="B47" s="82" t="s">
        <v>116</v>
      </c>
      <c r="C47" s="82" t="s">
        <v>207</v>
      </c>
      <c r="D47" s="83">
        <v>28</v>
      </c>
      <c r="E47" s="81">
        <v>-7</v>
      </c>
      <c r="F47" s="77">
        <v>10</v>
      </c>
      <c r="G47" s="77">
        <v>45</v>
      </c>
      <c r="I47" s="78">
        <v>13</v>
      </c>
      <c r="J47" s="78">
        <v>20</v>
      </c>
      <c r="K47" s="78">
        <v>1</v>
      </c>
      <c r="L47" s="79">
        <v>13</v>
      </c>
      <c r="M47" s="79">
        <v>26</v>
      </c>
      <c r="N47" s="79">
        <v>38</v>
      </c>
      <c r="O47" s="77">
        <v>15</v>
      </c>
      <c r="P47" s="77">
        <v>6</v>
      </c>
      <c r="Q47" s="77">
        <v>46</v>
      </c>
      <c r="R47" s="84">
        <v>15</v>
      </c>
      <c r="S47" s="84">
        <v>23</v>
      </c>
      <c r="T47" s="84">
        <v>15</v>
      </c>
      <c r="U47" s="85">
        <v>17</v>
      </c>
      <c r="V47" s="85">
        <v>5</v>
      </c>
      <c r="W47" s="80">
        <v>30</v>
      </c>
      <c r="Y47" s="38">
        <f t="shared" si="0"/>
        <v>5</v>
      </c>
      <c r="Z47" s="38">
        <f t="shared" si="1"/>
        <v>57</v>
      </c>
      <c r="AA47" s="38">
        <f t="shared" si="2"/>
        <v>24</v>
      </c>
      <c r="AC47" s="38">
        <f t="shared" si="3"/>
        <v>5</v>
      </c>
      <c r="AD47" s="38">
        <f t="shared" si="4"/>
        <v>32</v>
      </c>
      <c r="AE47" s="38">
        <f t="shared" si="5"/>
        <v>22.92000000000189</v>
      </c>
      <c r="AG47" s="45">
        <f t="shared" si="13"/>
        <v>3</v>
      </c>
      <c r="AI47" s="38">
        <f t="shared" si="6"/>
        <v>397</v>
      </c>
      <c r="AJ47" s="38">
        <f t="shared" si="7"/>
        <v>989</v>
      </c>
      <c r="AK47" s="38">
        <f t="shared" si="8"/>
        <v>1386</v>
      </c>
      <c r="AL47" s="38">
        <f t="shared" si="9"/>
        <v>22830</v>
      </c>
      <c r="AM47" s="39">
        <f t="shared" si="10"/>
        <v>21444</v>
      </c>
      <c r="AN47" s="40">
        <f t="shared" si="11"/>
        <v>19942.920000000002</v>
      </c>
      <c r="AO47" s="7" t="str">
        <f t="shared" si="12"/>
        <v>B</v>
      </c>
    </row>
    <row r="48" spans="1:41" ht="12.75">
      <c r="A48" s="81">
        <v>25</v>
      </c>
      <c r="B48" s="82" t="s">
        <v>97</v>
      </c>
      <c r="C48" s="82" t="s">
        <v>200</v>
      </c>
      <c r="D48" s="83">
        <v>26</v>
      </c>
      <c r="E48" s="81">
        <v>-11</v>
      </c>
      <c r="F48" s="77">
        <v>10</v>
      </c>
      <c r="G48" s="77">
        <v>45</v>
      </c>
      <c r="I48" s="78">
        <v>13</v>
      </c>
      <c r="J48" s="78">
        <v>34</v>
      </c>
      <c r="K48" s="78">
        <v>24</v>
      </c>
      <c r="L48" s="79">
        <v>13</v>
      </c>
      <c r="M48" s="79">
        <v>44</v>
      </c>
      <c r="N48" s="79">
        <v>12</v>
      </c>
      <c r="O48" s="77">
        <v>15</v>
      </c>
      <c r="P48" s="77">
        <v>25</v>
      </c>
      <c r="Q48" s="77">
        <v>16</v>
      </c>
      <c r="R48" s="84">
        <v>15</v>
      </c>
      <c r="S48" s="84">
        <v>29</v>
      </c>
      <c r="T48" s="84">
        <v>22</v>
      </c>
      <c r="U48" s="85">
        <v>17</v>
      </c>
      <c r="V48" s="85">
        <v>12</v>
      </c>
      <c r="W48" s="80">
        <v>46</v>
      </c>
      <c r="Y48" s="38">
        <f t="shared" si="0"/>
        <v>6</v>
      </c>
      <c r="Z48" s="38">
        <f t="shared" si="1"/>
        <v>13</v>
      </c>
      <c r="AA48" s="38">
        <f t="shared" si="2"/>
        <v>52</v>
      </c>
      <c r="AC48" s="38">
        <f t="shared" si="3"/>
        <v>5</v>
      </c>
      <c r="AD48" s="38">
        <f t="shared" si="4"/>
        <v>32</v>
      </c>
      <c r="AE48" s="38">
        <f t="shared" si="5"/>
        <v>44.47999999999956</v>
      </c>
      <c r="AG48" s="45">
        <f t="shared" si="13"/>
        <v>4</v>
      </c>
      <c r="AI48" s="38">
        <f t="shared" si="6"/>
        <v>588</v>
      </c>
      <c r="AJ48" s="38">
        <f t="shared" si="7"/>
        <v>246</v>
      </c>
      <c r="AK48" s="38">
        <f t="shared" si="8"/>
        <v>834</v>
      </c>
      <c r="AL48" s="38">
        <f t="shared" si="9"/>
        <v>23266</v>
      </c>
      <c r="AM48" s="39">
        <f t="shared" si="10"/>
        <v>22432</v>
      </c>
      <c r="AN48" s="40">
        <f t="shared" si="11"/>
        <v>19964.48</v>
      </c>
      <c r="AO48" s="7" t="str">
        <f t="shared" si="12"/>
        <v>B</v>
      </c>
    </row>
    <row r="49" spans="1:41" ht="12.75">
      <c r="A49" s="81">
        <v>307</v>
      </c>
      <c r="B49" s="82" t="s">
        <v>73</v>
      </c>
      <c r="C49" s="82" t="s">
        <v>213</v>
      </c>
      <c r="D49" s="83">
        <v>28</v>
      </c>
      <c r="E49" s="81">
        <v>-7</v>
      </c>
      <c r="F49" s="77">
        <v>10</v>
      </c>
      <c r="G49" s="77">
        <v>30</v>
      </c>
      <c r="I49" s="78">
        <v>13</v>
      </c>
      <c r="J49" s="78">
        <v>7</v>
      </c>
      <c r="K49" s="78">
        <v>0</v>
      </c>
      <c r="L49" s="79">
        <v>13</v>
      </c>
      <c r="M49" s="79">
        <v>21</v>
      </c>
      <c r="N49" s="79">
        <v>9</v>
      </c>
      <c r="O49" s="77">
        <v>15</v>
      </c>
      <c r="P49" s="77">
        <v>3</v>
      </c>
      <c r="Q49" s="77">
        <v>13</v>
      </c>
      <c r="R49" s="84">
        <v>15</v>
      </c>
      <c r="S49" s="84">
        <v>21</v>
      </c>
      <c r="T49" s="84">
        <v>19</v>
      </c>
      <c r="U49" s="85">
        <v>17</v>
      </c>
      <c r="V49" s="85">
        <v>3</v>
      </c>
      <c r="W49" s="80">
        <v>50</v>
      </c>
      <c r="Y49" s="38">
        <f t="shared" si="0"/>
        <v>6</v>
      </c>
      <c r="Z49" s="38">
        <f t="shared" si="1"/>
        <v>1</v>
      </c>
      <c r="AA49" s="38">
        <f t="shared" si="2"/>
        <v>35</v>
      </c>
      <c r="AC49" s="38">
        <f t="shared" si="3"/>
        <v>5</v>
      </c>
      <c r="AD49" s="38">
        <f t="shared" si="4"/>
        <v>36</v>
      </c>
      <c r="AE49" s="38">
        <f t="shared" si="5"/>
        <v>16.350000000002183</v>
      </c>
      <c r="AG49" s="45">
        <f t="shared" si="13"/>
        <v>5</v>
      </c>
      <c r="AI49" s="38">
        <f t="shared" si="6"/>
        <v>849</v>
      </c>
      <c r="AJ49" s="38">
        <f t="shared" si="7"/>
        <v>1086</v>
      </c>
      <c r="AK49" s="38">
        <f t="shared" si="8"/>
        <v>1935</v>
      </c>
      <c r="AL49" s="38">
        <f t="shared" si="9"/>
        <v>23630</v>
      </c>
      <c r="AM49" s="39">
        <f t="shared" si="10"/>
        <v>21695</v>
      </c>
      <c r="AN49" s="40">
        <f t="shared" si="11"/>
        <v>20176.350000000002</v>
      </c>
      <c r="AO49" s="7" t="str">
        <f t="shared" si="12"/>
        <v>B</v>
      </c>
    </row>
    <row r="50" spans="1:41" ht="12.75">
      <c r="A50" s="81">
        <v>221</v>
      </c>
      <c r="B50" s="90" t="s">
        <v>208</v>
      </c>
      <c r="C50" s="91" t="s">
        <v>89</v>
      </c>
      <c r="D50" s="83">
        <v>28</v>
      </c>
      <c r="E50" s="81">
        <v>-11</v>
      </c>
      <c r="F50" s="77">
        <v>10</v>
      </c>
      <c r="G50" s="77">
        <v>45</v>
      </c>
      <c r="I50" s="78">
        <v>13</v>
      </c>
      <c r="J50" s="78">
        <v>31</v>
      </c>
      <c r="K50" s="78">
        <v>3</v>
      </c>
      <c r="L50" s="79">
        <v>13</v>
      </c>
      <c r="M50" s="79">
        <v>37</v>
      </c>
      <c r="N50" s="79">
        <v>31</v>
      </c>
      <c r="O50" s="77">
        <v>15</v>
      </c>
      <c r="P50" s="77">
        <v>24</v>
      </c>
      <c r="Q50" s="77">
        <v>47</v>
      </c>
      <c r="R50" s="84">
        <v>15</v>
      </c>
      <c r="S50" s="84">
        <v>29</v>
      </c>
      <c r="T50" s="84">
        <v>1</v>
      </c>
      <c r="U50" s="85">
        <v>17</v>
      </c>
      <c r="V50" s="85">
        <v>15</v>
      </c>
      <c r="W50" s="80">
        <v>30</v>
      </c>
      <c r="Y50" s="38">
        <f t="shared" si="0"/>
        <v>6</v>
      </c>
      <c r="Z50" s="38">
        <f t="shared" si="1"/>
        <v>19</v>
      </c>
      <c r="AA50" s="38">
        <f t="shared" si="2"/>
        <v>48</v>
      </c>
      <c r="AC50" s="38">
        <f t="shared" si="3"/>
        <v>5</v>
      </c>
      <c r="AD50" s="38">
        <f t="shared" si="4"/>
        <v>38</v>
      </c>
      <c r="AE50" s="38">
        <f t="shared" si="5"/>
        <v>1.319999999999709</v>
      </c>
      <c r="AG50" s="45">
        <f t="shared" si="13"/>
        <v>6</v>
      </c>
      <c r="AI50" s="38">
        <f t="shared" si="6"/>
        <v>388</v>
      </c>
      <c r="AJ50" s="38">
        <f t="shared" si="7"/>
        <v>254</v>
      </c>
      <c r="AK50" s="38">
        <f t="shared" si="8"/>
        <v>642</v>
      </c>
      <c r="AL50" s="38">
        <f t="shared" si="9"/>
        <v>23430</v>
      </c>
      <c r="AM50" s="39">
        <f t="shared" si="10"/>
        <v>22788</v>
      </c>
      <c r="AN50" s="40">
        <f t="shared" si="11"/>
        <v>20281.32</v>
      </c>
      <c r="AO50" s="7" t="str">
        <f t="shared" si="12"/>
        <v>B</v>
      </c>
    </row>
    <row r="51" spans="1:41" ht="12.75">
      <c r="A51" s="81">
        <v>302</v>
      </c>
      <c r="B51" s="82" t="s">
        <v>71</v>
      </c>
      <c r="C51" s="82" t="s">
        <v>72</v>
      </c>
      <c r="D51" s="83">
        <v>25.2</v>
      </c>
      <c r="E51" s="81">
        <v>-11</v>
      </c>
      <c r="F51" s="77">
        <v>11</v>
      </c>
      <c r="G51" s="77">
        <v>0</v>
      </c>
      <c r="I51" s="78">
        <v>14</v>
      </c>
      <c r="J51" s="78">
        <v>2</v>
      </c>
      <c r="K51" s="78">
        <v>6</v>
      </c>
      <c r="L51" s="79">
        <v>14</v>
      </c>
      <c r="M51" s="79">
        <v>12</v>
      </c>
      <c r="N51" s="79">
        <v>31</v>
      </c>
      <c r="O51" s="77">
        <v>15</v>
      </c>
      <c r="P51" s="77">
        <v>46</v>
      </c>
      <c r="Q51" s="77">
        <v>40</v>
      </c>
      <c r="R51" s="84">
        <v>15</v>
      </c>
      <c r="S51" s="84">
        <v>50</v>
      </c>
      <c r="T51" s="84">
        <v>21</v>
      </c>
      <c r="U51" s="85">
        <v>17</v>
      </c>
      <c r="V51" s="85">
        <v>42</v>
      </c>
      <c r="W51" s="80">
        <v>55</v>
      </c>
      <c r="Y51" s="38">
        <f t="shared" si="0"/>
        <v>6</v>
      </c>
      <c r="Z51" s="38">
        <f t="shared" si="1"/>
        <v>28</v>
      </c>
      <c r="AA51" s="38">
        <f t="shared" si="2"/>
        <v>49</v>
      </c>
      <c r="AC51" s="38">
        <f t="shared" si="3"/>
        <v>5</v>
      </c>
      <c r="AD51" s="38">
        <f t="shared" si="4"/>
        <v>46</v>
      </c>
      <c r="AE51" s="38">
        <f t="shared" si="5"/>
        <v>2.8100000000013097</v>
      </c>
      <c r="AG51" s="45">
        <f t="shared" si="13"/>
        <v>7</v>
      </c>
      <c r="AI51" s="38">
        <f t="shared" si="6"/>
        <v>625</v>
      </c>
      <c r="AJ51" s="38">
        <f t="shared" si="7"/>
        <v>221</v>
      </c>
      <c r="AK51" s="38">
        <f t="shared" si="8"/>
        <v>846</v>
      </c>
      <c r="AL51" s="38">
        <f t="shared" si="9"/>
        <v>24175</v>
      </c>
      <c r="AM51" s="39">
        <f t="shared" si="10"/>
        <v>23329</v>
      </c>
      <c r="AN51" s="40">
        <f t="shared" si="11"/>
        <v>20762.81</v>
      </c>
      <c r="AO51" s="7" t="str">
        <f t="shared" si="12"/>
        <v>B</v>
      </c>
    </row>
    <row r="52" spans="1:41" ht="12.75">
      <c r="A52" s="81">
        <v>24</v>
      </c>
      <c r="B52" s="82" t="s">
        <v>34</v>
      </c>
      <c r="C52" s="82" t="s">
        <v>35</v>
      </c>
      <c r="D52" s="83">
        <v>27.8</v>
      </c>
      <c r="E52" s="81">
        <v>-10</v>
      </c>
      <c r="F52" s="77">
        <v>11</v>
      </c>
      <c r="G52" s="77">
        <v>30</v>
      </c>
      <c r="I52" s="78">
        <v>14</v>
      </c>
      <c r="J52" s="78">
        <v>32</v>
      </c>
      <c r="K52" s="78">
        <v>23</v>
      </c>
      <c r="L52" s="79">
        <v>14</v>
      </c>
      <c r="M52" s="79">
        <v>43</v>
      </c>
      <c r="N52" s="79">
        <v>11</v>
      </c>
      <c r="O52" s="77">
        <v>16</v>
      </c>
      <c r="P52" s="77">
        <v>12</v>
      </c>
      <c r="Q52" s="77">
        <v>25</v>
      </c>
      <c r="R52" s="84">
        <v>16</v>
      </c>
      <c r="S52" s="84">
        <v>31</v>
      </c>
      <c r="T52" s="84">
        <v>15</v>
      </c>
      <c r="U52" s="85">
        <v>18</v>
      </c>
      <c r="V52" s="85">
        <v>25</v>
      </c>
      <c r="W52" s="80">
        <v>2</v>
      </c>
      <c r="Y52" s="38">
        <f t="shared" si="0"/>
        <v>6</v>
      </c>
      <c r="Z52" s="38">
        <f t="shared" si="1"/>
        <v>25</v>
      </c>
      <c r="AA52" s="38">
        <f t="shared" si="2"/>
        <v>24</v>
      </c>
      <c r="AC52" s="38">
        <f t="shared" si="3"/>
        <v>5</v>
      </c>
      <c r="AD52" s="38">
        <f t="shared" si="4"/>
        <v>46</v>
      </c>
      <c r="AE52" s="38">
        <f t="shared" si="5"/>
        <v>51.60000000000218</v>
      </c>
      <c r="AG52" s="45">
        <f t="shared" si="13"/>
        <v>8</v>
      </c>
      <c r="AI52" s="38">
        <f t="shared" si="6"/>
        <v>648</v>
      </c>
      <c r="AJ52" s="38">
        <f t="shared" si="7"/>
        <v>1130</v>
      </c>
      <c r="AK52" s="38">
        <f t="shared" si="8"/>
        <v>1778</v>
      </c>
      <c r="AL52" s="38">
        <f t="shared" si="9"/>
        <v>24902</v>
      </c>
      <c r="AM52" s="39">
        <f t="shared" si="10"/>
        <v>23124</v>
      </c>
      <c r="AN52" s="40">
        <f t="shared" si="11"/>
        <v>20811.600000000002</v>
      </c>
      <c r="AO52" s="7" t="str">
        <f t="shared" si="12"/>
        <v>B</v>
      </c>
    </row>
    <row r="53" spans="1:41" ht="12.75">
      <c r="A53" s="81">
        <v>223</v>
      </c>
      <c r="B53" s="82" t="s">
        <v>56</v>
      </c>
      <c r="C53" s="82" t="s">
        <v>57</v>
      </c>
      <c r="D53" s="83">
        <v>25.3</v>
      </c>
      <c r="E53" s="81">
        <v>-10</v>
      </c>
      <c r="F53" s="77">
        <v>11</v>
      </c>
      <c r="G53" s="77">
        <v>0</v>
      </c>
      <c r="I53" s="78">
        <v>13</v>
      </c>
      <c r="J53" s="78">
        <v>59</v>
      </c>
      <c r="K53" s="78">
        <v>49</v>
      </c>
      <c r="L53" s="79">
        <v>14</v>
      </c>
      <c r="M53" s="79">
        <v>12</v>
      </c>
      <c r="N53" s="79">
        <v>5</v>
      </c>
      <c r="O53" s="77">
        <v>15</v>
      </c>
      <c r="P53" s="77">
        <v>45</v>
      </c>
      <c r="Q53" s="77">
        <v>21</v>
      </c>
      <c r="R53" s="84">
        <v>15</v>
      </c>
      <c r="S53" s="84">
        <v>48</v>
      </c>
      <c r="T53" s="84">
        <v>55</v>
      </c>
      <c r="U53" s="85">
        <v>17</v>
      </c>
      <c r="V53" s="85">
        <v>43</v>
      </c>
      <c r="W53" s="80">
        <v>36</v>
      </c>
      <c r="Y53" s="38">
        <f t="shared" si="0"/>
        <v>6</v>
      </c>
      <c r="Z53" s="38">
        <f t="shared" si="1"/>
        <v>27</v>
      </c>
      <c r="AA53" s="38">
        <f t="shared" si="2"/>
        <v>46</v>
      </c>
      <c r="AC53" s="38">
        <f t="shared" si="3"/>
        <v>5</v>
      </c>
      <c r="AD53" s="38">
        <f t="shared" si="4"/>
        <v>48</v>
      </c>
      <c r="AE53" s="38">
        <f t="shared" si="5"/>
        <v>59.400000000001455</v>
      </c>
      <c r="AG53" s="45">
        <f t="shared" si="13"/>
        <v>9</v>
      </c>
      <c r="AI53" s="38">
        <f t="shared" si="6"/>
        <v>736</v>
      </c>
      <c r="AJ53" s="38">
        <f t="shared" si="7"/>
        <v>214</v>
      </c>
      <c r="AK53" s="38">
        <f t="shared" si="8"/>
        <v>950</v>
      </c>
      <c r="AL53" s="38">
        <f t="shared" si="9"/>
        <v>24216</v>
      </c>
      <c r="AM53" s="39">
        <f t="shared" si="10"/>
        <v>23266</v>
      </c>
      <c r="AN53" s="40">
        <f t="shared" si="11"/>
        <v>20939.4</v>
      </c>
      <c r="AO53" s="7" t="str">
        <f t="shared" si="12"/>
        <v>B</v>
      </c>
    </row>
    <row r="54" spans="1:41" ht="12.75">
      <c r="A54" s="81">
        <v>259</v>
      </c>
      <c r="B54" s="82" t="s">
        <v>60</v>
      </c>
      <c r="C54" s="82" t="s">
        <v>61</v>
      </c>
      <c r="D54" s="83">
        <v>25</v>
      </c>
      <c r="E54" s="81">
        <v>-10</v>
      </c>
      <c r="F54" s="77">
        <v>10</v>
      </c>
      <c r="G54" s="77">
        <v>45</v>
      </c>
      <c r="I54" s="78">
        <v>13</v>
      </c>
      <c r="J54" s="78">
        <v>40</v>
      </c>
      <c r="K54" s="78">
        <v>30</v>
      </c>
      <c r="L54" s="79">
        <v>13</v>
      </c>
      <c r="M54" s="79">
        <v>50</v>
      </c>
      <c r="N54" s="79">
        <v>36</v>
      </c>
      <c r="O54" s="77">
        <v>15</v>
      </c>
      <c r="P54" s="77">
        <v>35</v>
      </c>
      <c r="Q54" s="77">
        <v>30</v>
      </c>
      <c r="R54" s="84">
        <v>15</v>
      </c>
      <c r="S54" s="84">
        <v>40</v>
      </c>
      <c r="T54" s="84">
        <v>26</v>
      </c>
      <c r="U54" s="85">
        <v>17</v>
      </c>
      <c r="V54" s="85">
        <v>33</v>
      </c>
      <c r="W54" s="80">
        <v>36</v>
      </c>
      <c r="Y54" s="38">
        <f t="shared" si="0"/>
        <v>6</v>
      </c>
      <c r="Z54" s="38">
        <f t="shared" si="1"/>
        <v>33</v>
      </c>
      <c r="AA54" s="38">
        <f t="shared" si="2"/>
        <v>34</v>
      </c>
      <c r="AC54" s="38">
        <f t="shared" si="3"/>
        <v>5</v>
      </c>
      <c r="AD54" s="38">
        <f t="shared" si="4"/>
        <v>54</v>
      </c>
      <c r="AE54" s="38">
        <f t="shared" si="5"/>
        <v>12.600000000002183</v>
      </c>
      <c r="AG54" s="45">
        <f t="shared" si="13"/>
        <v>10</v>
      </c>
      <c r="AI54" s="38">
        <f t="shared" si="6"/>
        <v>606</v>
      </c>
      <c r="AJ54" s="38">
        <f t="shared" si="7"/>
        <v>296</v>
      </c>
      <c r="AK54" s="38">
        <f t="shared" si="8"/>
        <v>902</v>
      </c>
      <c r="AL54" s="38">
        <f t="shared" si="9"/>
        <v>24516</v>
      </c>
      <c r="AM54" s="39">
        <f t="shared" si="10"/>
        <v>23614</v>
      </c>
      <c r="AN54" s="40">
        <f t="shared" si="11"/>
        <v>21252.600000000002</v>
      </c>
      <c r="AO54" s="7" t="str">
        <f t="shared" si="12"/>
        <v>B</v>
      </c>
    </row>
    <row r="55" spans="1:41" ht="12.75">
      <c r="A55" s="81">
        <v>214</v>
      </c>
      <c r="B55" s="82" t="s">
        <v>216</v>
      </c>
      <c r="C55" s="82" t="s">
        <v>223</v>
      </c>
      <c r="D55" s="83">
        <v>28</v>
      </c>
      <c r="E55" s="81">
        <v>-12</v>
      </c>
      <c r="F55" s="77">
        <v>10</v>
      </c>
      <c r="G55" s="77">
        <v>30</v>
      </c>
      <c r="I55" s="78">
        <v>13</v>
      </c>
      <c r="J55" s="78">
        <v>37</v>
      </c>
      <c r="K55" s="78">
        <v>36</v>
      </c>
      <c r="L55" s="79">
        <v>13</v>
      </c>
      <c r="M55" s="79">
        <v>45</v>
      </c>
      <c r="N55" s="79">
        <v>17</v>
      </c>
      <c r="O55" s="77">
        <v>15</v>
      </c>
      <c r="P55" s="77">
        <v>36</v>
      </c>
      <c r="Q55" s="77">
        <v>57</v>
      </c>
      <c r="R55" s="84">
        <v>15</v>
      </c>
      <c r="S55" s="84">
        <v>41</v>
      </c>
      <c r="T55" s="84">
        <v>25</v>
      </c>
      <c r="U55" s="85">
        <v>17</v>
      </c>
      <c r="V55" s="85">
        <v>30</v>
      </c>
      <c r="W55" s="80">
        <v>44</v>
      </c>
      <c r="Y55" s="38">
        <f t="shared" si="0"/>
        <v>6</v>
      </c>
      <c r="Z55" s="38">
        <f t="shared" si="1"/>
        <v>48</v>
      </c>
      <c r="AA55" s="38">
        <f t="shared" si="2"/>
        <v>35</v>
      </c>
      <c r="AC55" s="38">
        <f t="shared" si="3"/>
        <v>5</v>
      </c>
      <c r="AD55" s="38">
        <f t="shared" si="4"/>
        <v>59</v>
      </c>
      <c r="AE55" s="38">
        <f t="shared" si="5"/>
        <v>33.20000000000073</v>
      </c>
      <c r="AG55" s="45">
        <f t="shared" si="13"/>
        <v>11</v>
      </c>
      <c r="AI55" s="38">
        <f t="shared" si="6"/>
        <v>461</v>
      </c>
      <c r="AJ55" s="38">
        <f t="shared" si="7"/>
        <v>268</v>
      </c>
      <c r="AK55" s="38">
        <f t="shared" si="8"/>
        <v>729</v>
      </c>
      <c r="AL55" s="38">
        <f t="shared" si="9"/>
        <v>25244</v>
      </c>
      <c r="AM55" s="39">
        <f t="shared" si="10"/>
        <v>24515</v>
      </c>
      <c r="AN55" s="40">
        <f t="shared" si="11"/>
        <v>21573.2</v>
      </c>
      <c r="AO55" s="7" t="str">
        <f t="shared" si="12"/>
        <v>B</v>
      </c>
    </row>
    <row r="56" spans="1:41" ht="12.75">
      <c r="A56" s="81">
        <v>208</v>
      </c>
      <c r="B56" s="82" t="s">
        <v>121</v>
      </c>
      <c r="C56" s="82" t="s">
        <v>240</v>
      </c>
      <c r="D56" s="83">
        <v>25</v>
      </c>
      <c r="E56" s="81">
        <v>-9</v>
      </c>
      <c r="F56" s="77">
        <v>11</v>
      </c>
      <c r="G56" s="77">
        <v>0</v>
      </c>
      <c r="I56" s="78">
        <v>14</v>
      </c>
      <c r="J56" s="78">
        <v>7</v>
      </c>
      <c r="K56" s="78">
        <v>46</v>
      </c>
      <c r="L56" s="79">
        <v>14</v>
      </c>
      <c r="M56" s="79">
        <v>17</v>
      </c>
      <c r="N56" s="79">
        <v>31</v>
      </c>
      <c r="O56" s="77">
        <v>15</v>
      </c>
      <c r="P56" s="77">
        <v>50</v>
      </c>
      <c r="Q56" s="77">
        <v>31</v>
      </c>
      <c r="R56" s="84">
        <v>15</v>
      </c>
      <c r="S56" s="84">
        <v>55</v>
      </c>
      <c r="T56" s="84">
        <v>6</v>
      </c>
      <c r="U56" s="85">
        <v>17</v>
      </c>
      <c r="V56" s="85">
        <v>51</v>
      </c>
      <c r="W56" s="80">
        <v>58</v>
      </c>
      <c r="Y56" s="38">
        <f t="shared" si="0"/>
        <v>6</v>
      </c>
      <c r="Z56" s="38">
        <f t="shared" si="1"/>
        <v>37</v>
      </c>
      <c r="AA56" s="38">
        <f t="shared" si="2"/>
        <v>38</v>
      </c>
      <c r="AC56" s="38">
        <f t="shared" si="3"/>
        <v>6</v>
      </c>
      <c r="AD56" s="38">
        <f t="shared" si="4"/>
        <v>1</v>
      </c>
      <c r="AE56" s="38">
        <f t="shared" si="5"/>
        <v>50.780000000002474</v>
      </c>
      <c r="AG56" s="45">
        <f t="shared" si="13"/>
        <v>12</v>
      </c>
      <c r="AI56" s="38">
        <f t="shared" si="6"/>
        <v>585</v>
      </c>
      <c r="AJ56" s="38">
        <f t="shared" si="7"/>
        <v>275</v>
      </c>
      <c r="AK56" s="38">
        <f t="shared" si="8"/>
        <v>860</v>
      </c>
      <c r="AL56" s="38">
        <f t="shared" si="9"/>
        <v>24718</v>
      </c>
      <c r="AM56" s="39">
        <f t="shared" si="10"/>
        <v>23858</v>
      </c>
      <c r="AN56" s="40">
        <f t="shared" si="11"/>
        <v>21710.780000000002</v>
      </c>
      <c r="AO56" s="7" t="str">
        <f t="shared" si="12"/>
        <v>B</v>
      </c>
    </row>
    <row r="57" spans="1:41" ht="12.75">
      <c r="A57" s="81">
        <v>314</v>
      </c>
      <c r="B57" s="82" t="s">
        <v>74</v>
      </c>
      <c r="C57" s="82" t="s">
        <v>75</v>
      </c>
      <c r="D57" s="83">
        <v>25.1</v>
      </c>
      <c r="E57" s="81">
        <v>-1</v>
      </c>
      <c r="F57" s="77">
        <v>12</v>
      </c>
      <c r="G57" s="77">
        <v>0</v>
      </c>
      <c r="I57" s="78">
        <v>14</v>
      </c>
      <c r="J57" s="78">
        <v>46</v>
      </c>
      <c r="K57" s="78">
        <v>43</v>
      </c>
      <c r="L57" s="79">
        <v>14</v>
      </c>
      <c r="M57" s="79">
        <v>52</v>
      </c>
      <c r="N57" s="79">
        <v>15</v>
      </c>
      <c r="O57" s="77">
        <v>16</v>
      </c>
      <c r="P57" s="77">
        <v>19</v>
      </c>
      <c r="Q57" s="77">
        <v>21</v>
      </c>
      <c r="R57" s="84">
        <v>16</v>
      </c>
      <c r="S57" s="84">
        <v>31</v>
      </c>
      <c r="T57" s="84">
        <v>22</v>
      </c>
      <c r="U57" s="85">
        <v>18</v>
      </c>
      <c r="V57" s="85">
        <v>25</v>
      </c>
      <c r="W57" s="80">
        <v>20</v>
      </c>
      <c r="Y57" s="38">
        <f t="shared" si="0"/>
        <v>6</v>
      </c>
      <c r="Z57" s="38">
        <f t="shared" si="1"/>
        <v>7</v>
      </c>
      <c r="AA57" s="38">
        <f t="shared" si="2"/>
        <v>47</v>
      </c>
      <c r="AC57" s="38">
        <f t="shared" si="3"/>
        <v>6</v>
      </c>
      <c r="AD57" s="38">
        <f t="shared" si="4"/>
        <v>4</v>
      </c>
      <c r="AE57" s="38">
        <f t="shared" si="5"/>
        <v>6.329999999998108</v>
      </c>
      <c r="AG57" s="45">
        <f t="shared" si="13"/>
        <v>13</v>
      </c>
      <c r="AI57" s="38">
        <f t="shared" si="6"/>
        <v>332</v>
      </c>
      <c r="AJ57" s="38">
        <f t="shared" si="7"/>
        <v>721</v>
      </c>
      <c r="AK57" s="38">
        <f t="shared" si="8"/>
        <v>1053</v>
      </c>
      <c r="AL57" s="38">
        <f t="shared" si="9"/>
        <v>23120</v>
      </c>
      <c r="AM57" s="39">
        <f t="shared" si="10"/>
        <v>22067</v>
      </c>
      <c r="AN57" s="40">
        <f t="shared" si="11"/>
        <v>21846.329999999998</v>
      </c>
      <c r="AO57" s="7" t="str">
        <f t="shared" si="12"/>
        <v>B</v>
      </c>
    </row>
    <row r="58" spans="1:41" ht="12.75">
      <c r="A58" s="81">
        <v>87</v>
      </c>
      <c r="B58" s="82" t="s">
        <v>232</v>
      </c>
      <c r="C58" s="82" t="s">
        <v>233</v>
      </c>
      <c r="D58" s="83">
        <v>26</v>
      </c>
      <c r="E58" s="81">
        <v>-18</v>
      </c>
      <c r="F58" s="77">
        <v>9</v>
      </c>
      <c r="G58" s="77">
        <v>30</v>
      </c>
      <c r="I58" s="78">
        <v>12</v>
      </c>
      <c r="J58" s="78">
        <v>44</v>
      </c>
      <c r="K58" s="78">
        <v>50</v>
      </c>
      <c r="L58" s="79">
        <v>12</v>
      </c>
      <c r="M58" s="79">
        <v>54</v>
      </c>
      <c r="N58" s="79">
        <v>43</v>
      </c>
      <c r="O58" s="77">
        <v>15</v>
      </c>
      <c r="P58" s="77">
        <v>6</v>
      </c>
      <c r="Q58" s="77">
        <v>52</v>
      </c>
      <c r="R58" s="84">
        <v>15</v>
      </c>
      <c r="S58" s="84">
        <v>22</v>
      </c>
      <c r="T58" s="84">
        <v>30</v>
      </c>
      <c r="U58" s="85">
        <v>17</v>
      </c>
      <c r="V58" s="85">
        <v>24</v>
      </c>
      <c r="W58" s="80">
        <v>20</v>
      </c>
      <c r="Y58" s="38">
        <f t="shared" si="0"/>
        <v>7</v>
      </c>
      <c r="Z58" s="38">
        <f t="shared" si="1"/>
        <v>28</v>
      </c>
      <c r="AA58" s="38">
        <f t="shared" si="2"/>
        <v>49</v>
      </c>
      <c r="AC58" s="38">
        <f t="shared" si="3"/>
        <v>6</v>
      </c>
      <c r="AD58" s="38">
        <f t="shared" si="4"/>
        <v>8</v>
      </c>
      <c r="AE58" s="38">
        <f t="shared" si="5"/>
        <v>1.7800000000024738</v>
      </c>
      <c r="AG58" s="45">
        <f t="shared" si="13"/>
        <v>14</v>
      </c>
      <c r="AI58" s="38">
        <f t="shared" si="6"/>
        <v>593</v>
      </c>
      <c r="AJ58" s="38">
        <f t="shared" si="7"/>
        <v>938</v>
      </c>
      <c r="AK58" s="38">
        <f t="shared" si="8"/>
        <v>1531</v>
      </c>
      <c r="AL58" s="38">
        <f t="shared" si="9"/>
        <v>28460</v>
      </c>
      <c r="AM58" s="39">
        <f t="shared" si="10"/>
        <v>26929</v>
      </c>
      <c r="AN58" s="40">
        <f t="shared" si="11"/>
        <v>22081.780000000002</v>
      </c>
      <c r="AO58" s="7" t="str">
        <f t="shared" si="12"/>
        <v>B</v>
      </c>
    </row>
    <row r="59" spans="1:41" ht="12.75">
      <c r="A59" s="81">
        <v>224</v>
      </c>
      <c r="B59" s="82" t="s">
        <v>217</v>
      </c>
      <c r="C59" s="82" t="s">
        <v>218</v>
      </c>
      <c r="D59" s="83">
        <v>25</v>
      </c>
      <c r="E59" s="81">
        <v>-5</v>
      </c>
      <c r="F59" s="77">
        <v>10</v>
      </c>
      <c r="G59" s="77">
        <v>45</v>
      </c>
      <c r="I59" s="78">
        <v>13</v>
      </c>
      <c r="J59" s="78">
        <v>41</v>
      </c>
      <c r="K59" s="78">
        <v>50</v>
      </c>
      <c r="L59" s="79">
        <v>13</v>
      </c>
      <c r="M59" s="79">
        <v>52</v>
      </c>
      <c r="N59" s="79">
        <v>11</v>
      </c>
      <c r="O59" s="77">
        <v>15</v>
      </c>
      <c r="P59" s="77">
        <v>33</v>
      </c>
      <c r="Q59" s="77">
        <v>32</v>
      </c>
      <c r="R59" s="84">
        <v>15</v>
      </c>
      <c r="S59" s="84">
        <v>37</v>
      </c>
      <c r="T59" s="84">
        <v>55</v>
      </c>
      <c r="U59" s="85">
        <v>17</v>
      </c>
      <c r="V59" s="85">
        <v>27</v>
      </c>
      <c r="W59" s="80">
        <v>45</v>
      </c>
      <c r="Y59" s="38">
        <f t="shared" si="0"/>
        <v>6</v>
      </c>
      <c r="Z59" s="38">
        <f t="shared" si="1"/>
        <v>28</v>
      </c>
      <c r="AA59" s="38">
        <f t="shared" si="2"/>
        <v>1</v>
      </c>
      <c r="AC59" s="38">
        <f t="shared" si="3"/>
        <v>6</v>
      </c>
      <c r="AD59" s="38">
        <f t="shared" si="4"/>
        <v>8</v>
      </c>
      <c r="AE59" s="38">
        <f t="shared" si="5"/>
        <v>36.95000000000073</v>
      </c>
      <c r="AG59" s="45">
        <f t="shared" si="13"/>
        <v>15</v>
      </c>
      <c r="AI59" s="38">
        <f t="shared" si="6"/>
        <v>621</v>
      </c>
      <c r="AJ59" s="38">
        <f t="shared" si="7"/>
        <v>263</v>
      </c>
      <c r="AK59" s="38">
        <f t="shared" si="8"/>
        <v>884</v>
      </c>
      <c r="AL59" s="38">
        <f t="shared" si="9"/>
        <v>24165</v>
      </c>
      <c r="AM59" s="39">
        <f t="shared" si="10"/>
        <v>23281</v>
      </c>
      <c r="AN59" s="40">
        <f t="shared" si="11"/>
        <v>22116.95</v>
      </c>
      <c r="AO59" s="7" t="str">
        <f t="shared" si="12"/>
        <v>B</v>
      </c>
    </row>
    <row r="60" spans="1:41" ht="12.75">
      <c r="A60" s="81">
        <v>318</v>
      </c>
      <c r="B60" s="82" t="s">
        <v>246</v>
      </c>
      <c r="C60" s="82" t="s">
        <v>247</v>
      </c>
      <c r="D60" s="83">
        <v>25</v>
      </c>
      <c r="E60" s="81">
        <v>-5</v>
      </c>
      <c r="F60" s="77">
        <v>11</v>
      </c>
      <c r="G60" s="77">
        <v>30</v>
      </c>
      <c r="I60" s="78">
        <v>14</v>
      </c>
      <c r="J60" s="78">
        <v>38</v>
      </c>
      <c r="K60" s="78">
        <v>41</v>
      </c>
      <c r="L60" s="79">
        <v>14</v>
      </c>
      <c r="M60" s="79">
        <v>45</v>
      </c>
      <c r="N60" s="79">
        <v>19</v>
      </c>
      <c r="O60" s="77">
        <v>16</v>
      </c>
      <c r="P60" s="77">
        <v>19</v>
      </c>
      <c r="Q60" s="77">
        <v>44</v>
      </c>
      <c r="R60" s="84">
        <v>16</v>
      </c>
      <c r="S60" s="84">
        <v>32</v>
      </c>
      <c r="T60" s="84">
        <v>38</v>
      </c>
      <c r="U60" s="85">
        <v>18</v>
      </c>
      <c r="V60" s="85">
        <v>45</v>
      </c>
      <c r="W60" s="80">
        <v>37</v>
      </c>
      <c r="Y60" s="38">
        <f t="shared" si="0"/>
        <v>6</v>
      </c>
      <c r="Z60" s="38">
        <f t="shared" si="1"/>
        <v>56</v>
      </c>
      <c r="AA60" s="38">
        <f t="shared" si="2"/>
        <v>5</v>
      </c>
      <c r="AC60" s="38">
        <f t="shared" si="3"/>
        <v>6</v>
      </c>
      <c r="AD60" s="38">
        <f t="shared" si="4"/>
        <v>35</v>
      </c>
      <c r="AE60" s="38">
        <f t="shared" si="5"/>
        <v>16.75</v>
      </c>
      <c r="AG60" s="45">
        <f t="shared" si="13"/>
        <v>16</v>
      </c>
      <c r="AI60" s="38">
        <f t="shared" si="6"/>
        <v>398</v>
      </c>
      <c r="AJ60" s="38">
        <f t="shared" si="7"/>
        <v>774</v>
      </c>
      <c r="AK60" s="38">
        <f t="shared" si="8"/>
        <v>1172</v>
      </c>
      <c r="AL60" s="38">
        <f t="shared" si="9"/>
        <v>26137</v>
      </c>
      <c r="AM60" s="39">
        <f t="shared" si="10"/>
        <v>24965</v>
      </c>
      <c r="AN60" s="40">
        <f t="shared" si="11"/>
        <v>23716.75</v>
      </c>
      <c r="AO60" s="7" t="str">
        <f t="shared" si="12"/>
        <v>B</v>
      </c>
    </row>
    <row r="61" spans="1:41" ht="12.75">
      <c r="A61" s="81">
        <v>303</v>
      </c>
      <c r="B61" s="82" t="s">
        <v>209</v>
      </c>
      <c r="C61" s="82" t="s">
        <v>210</v>
      </c>
      <c r="D61" s="83">
        <v>25</v>
      </c>
      <c r="E61" s="81">
        <v>-10</v>
      </c>
      <c r="F61" s="77">
        <v>10</v>
      </c>
      <c r="G61" s="77">
        <v>30</v>
      </c>
      <c r="I61" s="78">
        <v>13</v>
      </c>
      <c r="J61" s="78">
        <v>54</v>
      </c>
      <c r="K61" s="78">
        <v>54</v>
      </c>
      <c r="L61" s="79">
        <v>14</v>
      </c>
      <c r="M61" s="79">
        <v>14</v>
      </c>
      <c r="N61" s="79">
        <v>58</v>
      </c>
      <c r="O61" s="77">
        <v>16</v>
      </c>
      <c r="P61" s="77">
        <v>0</v>
      </c>
      <c r="Q61" s="77">
        <v>23</v>
      </c>
      <c r="R61" s="84">
        <v>16</v>
      </c>
      <c r="S61" s="84">
        <v>4</v>
      </c>
      <c r="T61" s="84">
        <v>21</v>
      </c>
      <c r="U61" s="85">
        <v>18</v>
      </c>
      <c r="V61" s="85">
        <v>25</v>
      </c>
      <c r="W61" s="80">
        <v>47</v>
      </c>
      <c r="Y61" s="38">
        <f t="shared" si="0"/>
        <v>7</v>
      </c>
      <c r="Z61" s="38">
        <f t="shared" si="1"/>
        <v>31</v>
      </c>
      <c r="AA61" s="38">
        <f t="shared" si="2"/>
        <v>45</v>
      </c>
      <c r="AC61" s="38">
        <f t="shared" si="3"/>
        <v>6</v>
      </c>
      <c r="AD61" s="38">
        <f t="shared" si="4"/>
        <v>46</v>
      </c>
      <c r="AE61" s="38">
        <f t="shared" si="5"/>
        <v>34.5</v>
      </c>
      <c r="AG61" s="45">
        <f t="shared" si="13"/>
        <v>17</v>
      </c>
      <c r="AI61" s="38">
        <f t="shared" si="6"/>
        <v>1204</v>
      </c>
      <c r="AJ61" s="38">
        <f t="shared" si="7"/>
        <v>238</v>
      </c>
      <c r="AK61" s="38">
        <f t="shared" si="8"/>
        <v>1442</v>
      </c>
      <c r="AL61" s="38">
        <f t="shared" si="9"/>
        <v>28547</v>
      </c>
      <c r="AM61" s="39">
        <f t="shared" si="10"/>
        <v>27105</v>
      </c>
      <c r="AN61" s="40">
        <f t="shared" si="11"/>
        <v>24394.5</v>
      </c>
      <c r="AO61" s="7" t="str">
        <f t="shared" si="12"/>
        <v>B</v>
      </c>
    </row>
    <row r="62" spans="1:41" ht="12.75">
      <c r="A62" s="81">
        <v>18</v>
      </c>
      <c r="B62" s="82" t="s">
        <v>31</v>
      </c>
      <c r="C62" s="82" t="s">
        <v>231</v>
      </c>
      <c r="D62" s="83">
        <v>27</v>
      </c>
      <c r="E62" s="81">
        <v>-6</v>
      </c>
      <c r="F62" s="77" t="s">
        <v>257</v>
      </c>
      <c r="R62" s="84"/>
      <c r="S62" s="84"/>
      <c r="T62" s="84"/>
      <c r="U62" s="85"/>
      <c r="V62" s="85"/>
      <c r="Y62" s="38" t="e">
        <f t="shared" si="0"/>
        <v>#VALUE!</v>
      </c>
      <c r="Z62" s="38" t="e">
        <f t="shared" si="1"/>
        <v>#VALUE!</v>
      </c>
      <c r="AA62" s="38" t="e">
        <f t="shared" si="2"/>
        <v>#VALUE!</v>
      </c>
      <c r="AC62" s="38" t="e">
        <f t="shared" si="3"/>
        <v>#VALUE!</v>
      </c>
      <c r="AD62" s="38" t="e">
        <f t="shared" si="4"/>
        <v>#VALUE!</v>
      </c>
      <c r="AE62" s="38" t="e">
        <f t="shared" si="5"/>
        <v>#VALUE!</v>
      </c>
      <c r="AI62" s="38">
        <f t="shared" si="6"/>
        <v>0</v>
      </c>
      <c r="AJ62" s="38">
        <f t="shared" si="7"/>
        <v>0</v>
      </c>
      <c r="AK62" s="38">
        <f t="shared" si="8"/>
        <v>0</v>
      </c>
      <c r="AL62" s="38" t="e">
        <f t="shared" si="9"/>
        <v>#VALUE!</v>
      </c>
      <c r="AM62" s="39" t="e">
        <f t="shared" si="10"/>
        <v>#VALUE!</v>
      </c>
      <c r="AN62" s="40" t="e">
        <f t="shared" si="11"/>
        <v>#VALUE!</v>
      </c>
      <c r="AO62" s="7" t="str">
        <f t="shared" si="12"/>
        <v>B</v>
      </c>
    </row>
    <row r="63" spans="1:41" ht="12.75">
      <c r="A63" s="81">
        <v>315</v>
      </c>
      <c r="B63" s="82" t="s">
        <v>76</v>
      </c>
      <c r="C63" s="82" t="s">
        <v>77</v>
      </c>
      <c r="D63" s="83">
        <v>28</v>
      </c>
      <c r="E63" s="81">
        <v>-6</v>
      </c>
      <c r="F63" s="77" t="s">
        <v>257</v>
      </c>
      <c r="R63" s="84"/>
      <c r="S63" s="84"/>
      <c r="T63" s="84"/>
      <c r="U63" s="85"/>
      <c r="V63" s="85"/>
      <c r="Y63" s="38" t="e">
        <f t="shared" si="0"/>
        <v>#VALUE!</v>
      </c>
      <c r="Z63" s="38" t="e">
        <f t="shared" si="1"/>
        <v>#VALUE!</v>
      </c>
      <c r="AA63" s="38" t="e">
        <f t="shared" si="2"/>
        <v>#VALUE!</v>
      </c>
      <c r="AC63" s="38" t="e">
        <f t="shared" si="3"/>
        <v>#VALUE!</v>
      </c>
      <c r="AD63" s="38" t="e">
        <f t="shared" si="4"/>
        <v>#VALUE!</v>
      </c>
      <c r="AE63" s="38" t="e">
        <f t="shared" si="5"/>
        <v>#VALUE!</v>
      </c>
      <c r="AI63" s="38">
        <f t="shared" si="6"/>
        <v>0</v>
      </c>
      <c r="AJ63" s="38">
        <f t="shared" si="7"/>
        <v>0</v>
      </c>
      <c r="AK63" s="38">
        <f t="shared" si="8"/>
        <v>0</v>
      </c>
      <c r="AL63" s="38" t="e">
        <f t="shared" si="9"/>
        <v>#VALUE!</v>
      </c>
      <c r="AM63" s="39" t="e">
        <f t="shared" si="10"/>
        <v>#VALUE!</v>
      </c>
      <c r="AN63" s="40" t="e">
        <f t="shared" si="11"/>
        <v>#VALUE!</v>
      </c>
      <c r="AO63" s="7" t="str">
        <f t="shared" si="12"/>
        <v>B</v>
      </c>
    </row>
    <row r="64" spans="1:22" ht="4.5" customHeight="1">
      <c r="A64" s="81"/>
      <c r="B64" s="82"/>
      <c r="C64" s="82"/>
      <c r="D64" s="83"/>
      <c r="E64" s="81"/>
      <c r="R64" s="84"/>
      <c r="S64" s="84"/>
      <c r="T64" s="84"/>
      <c r="U64" s="85"/>
      <c r="V64" s="85"/>
    </row>
    <row r="65" spans="1:22" ht="12.75">
      <c r="A65" s="81"/>
      <c r="B65" s="82" t="s">
        <v>259</v>
      </c>
      <c r="C65" s="82"/>
      <c r="D65" s="83"/>
      <c r="E65" s="81"/>
      <c r="R65" s="84"/>
      <c r="S65" s="84"/>
      <c r="T65" s="84"/>
      <c r="U65" s="85"/>
      <c r="V65" s="85"/>
    </row>
    <row r="66" spans="1:22" ht="4.5" customHeight="1">
      <c r="A66" s="81"/>
      <c r="B66" s="82"/>
      <c r="C66" s="82"/>
      <c r="D66" s="83"/>
      <c r="E66" s="81"/>
      <c r="R66" s="84"/>
      <c r="S66" s="84"/>
      <c r="T66" s="84"/>
      <c r="U66" s="85"/>
      <c r="V66" s="85"/>
    </row>
    <row r="67" spans="1:41" ht="12.75">
      <c r="A67" s="81">
        <v>54</v>
      </c>
      <c r="B67" s="82" t="s">
        <v>65</v>
      </c>
      <c r="C67" s="82" t="s">
        <v>201</v>
      </c>
      <c r="D67" s="83">
        <v>21.3</v>
      </c>
      <c r="E67" s="92">
        <v>-21</v>
      </c>
      <c r="F67" s="77">
        <v>10</v>
      </c>
      <c r="G67" s="77">
        <v>30</v>
      </c>
      <c r="I67" s="78">
        <v>13</v>
      </c>
      <c r="J67" s="78">
        <v>36</v>
      </c>
      <c r="K67" s="78">
        <v>19</v>
      </c>
      <c r="L67" s="79">
        <v>13</v>
      </c>
      <c r="M67" s="79">
        <v>46</v>
      </c>
      <c r="N67" s="79">
        <v>5</v>
      </c>
      <c r="O67" s="77">
        <v>15</v>
      </c>
      <c r="P67" s="77">
        <v>32</v>
      </c>
      <c r="Q67" s="77">
        <v>28</v>
      </c>
      <c r="R67" s="84">
        <v>15</v>
      </c>
      <c r="S67" s="84">
        <v>36</v>
      </c>
      <c r="T67" s="84">
        <v>54</v>
      </c>
      <c r="U67" s="85">
        <v>17</v>
      </c>
      <c r="V67" s="85">
        <v>30</v>
      </c>
      <c r="W67" s="80">
        <v>28</v>
      </c>
      <c r="Y67" s="38">
        <f t="shared" si="0"/>
        <v>6</v>
      </c>
      <c r="Z67" s="38">
        <f t="shared" si="1"/>
        <v>46</v>
      </c>
      <c r="AA67" s="38">
        <f t="shared" si="2"/>
        <v>16</v>
      </c>
      <c r="AC67" s="38">
        <f t="shared" si="3"/>
        <v>5</v>
      </c>
      <c r="AD67" s="38">
        <f t="shared" si="4"/>
        <v>20</v>
      </c>
      <c r="AE67" s="38">
        <f t="shared" si="5"/>
        <v>57.04000000000087</v>
      </c>
      <c r="AG67" s="45">
        <v>1</v>
      </c>
      <c r="AI67" s="38">
        <f t="shared" si="6"/>
        <v>586</v>
      </c>
      <c r="AJ67" s="38">
        <f t="shared" si="7"/>
        <v>266</v>
      </c>
      <c r="AK67" s="38">
        <f t="shared" si="8"/>
        <v>852</v>
      </c>
      <c r="AL67" s="38">
        <f t="shared" si="9"/>
        <v>25228</v>
      </c>
      <c r="AM67" s="39">
        <f t="shared" si="10"/>
        <v>24376</v>
      </c>
      <c r="AN67" s="40">
        <f t="shared" si="11"/>
        <v>19257.04</v>
      </c>
      <c r="AO67" s="7" t="str">
        <f t="shared" si="12"/>
        <v>C</v>
      </c>
    </row>
    <row r="68" spans="1:41" ht="12.75">
      <c r="A68" s="81">
        <v>275</v>
      </c>
      <c r="B68" s="82" t="s">
        <v>65</v>
      </c>
      <c r="C68" s="82" t="s">
        <v>66</v>
      </c>
      <c r="D68" s="83">
        <v>21.4</v>
      </c>
      <c r="E68" s="81">
        <v>-19</v>
      </c>
      <c r="F68" s="77">
        <v>10</v>
      </c>
      <c r="G68" s="77">
        <v>30</v>
      </c>
      <c r="I68" s="78">
        <v>13</v>
      </c>
      <c r="J68" s="78">
        <v>34</v>
      </c>
      <c r="K68" s="78">
        <v>26</v>
      </c>
      <c r="L68" s="79">
        <v>13</v>
      </c>
      <c r="M68" s="79">
        <v>43</v>
      </c>
      <c r="N68" s="79">
        <v>59</v>
      </c>
      <c r="O68" s="77">
        <v>15</v>
      </c>
      <c r="P68" s="77">
        <v>30</v>
      </c>
      <c r="Q68" s="77">
        <v>59</v>
      </c>
      <c r="R68" s="84">
        <v>15</v>
      </c>
      <c r="S68" s="84">
        <v>35</v>
      </c>
      <c r="T68" s="84">
        <v>28</v>
      </c>
      <c r="U68" s="85">
        <v>17</v>
      </c>
      <c r="V68" s="85">
        <v>27</v>
      </c>
      <c r="W68" s="80">
        <v>29</v>
      </c>
      <c r="Y68" s="38">
        <f t="shared" si="0"/>
        <v>6</v>
      </c>
      <c r="Z68" s="38">
        <f t="shared" si="1"/>
        <v>43</v>
      </c>
      <c r="AA68" s="38">
        <f t="shared" si="2"/>
        <v>27</v>
      </c>
      <c r="AC68" s="38">
        <f t="shared" si="3"/>
        <v>5</v>
      </c>
      <c r="AD68" s="38">
        <f t="shared" si="4"/>
        <v>26</v>
      </c>
      <c r="AE68" s="38">
        <f t="shared" si="5"/>
        <v>47.67000000000189</v>
      </c>
      <c r="AG68" s="45">
        <f t="shared" si="13"/>
        <v>2</v>
      </c>
      <c r="AI68" s="38">
        <f t="shared" si="6"/>
        <v>573</v>
      </c>
      <c r="AJ68" s="38">
        <f t="shared" si="7"/>
        <v>269</v>
      </c>
      <c r="AK68" s="38">
        <f t="shared" si="8"/>
        <v>842</v>
      </c>
      <c r="AL68" s="38">
        <f t="shared" si="9"/>
        <v>25049</v>
      </c>
      <c r="AM68" s="39">
        <f t="shared" si="10"/>
        <v>24207</v>
      </c>
      <c r="AN68" s="40">
        <f t="shared" si="11"/>
        <v>19607.670000000002</v>
      </c>
      <c r="AO68" s="7" t="str">
        <f t="shared" si="12"/>
        <v>C</v>
      </c>
    </row>
    <row r="69" spans="1:41" ht="12.75">
      <c r="A69" s="81">
        <v>344</v>
      </c>
      <c r="B69" s="93" t="s">
        <v>224</v>
      </c>
      <c r="C69" s="91" t="s">
        <v>88</v>
      </c>
      <c r="D69" s="83">
        <v>24.5</v>
      </c>
      <c r="E69" s="81">
        <v>-17</v>
      </c>
      <c r="F69" s="77">
        <v>11</v>
      </c>
      <c r="G69" s="77">
        <v>0</v>
      </c>
      <c r="I69" s="78">
        <v>14</v>
      </c>
      <c r="J69" s="78">
        <v>6</v>
      </c>
      <c r="K69" s="78">
        <v>27</v>
      </c>
      <c r="L69" s="79">
        <v>14</v>
      </c>
      <c r="M69" s="79">
        <v>15</v>
      </c>
      <c r="N69" s="79">
        <v>10</v>
      </c>
      <c r="O69" s="77">
        <v>15</v>
      </c>
      <c r="P69" s="77">
        <v>49</v>
      </c>
      <c r="Q69" s="77">
        <v>54</v>
      </c>
      <c r="R69" s="84">
        <v>15</v>
      </c>
      <c r="S69" s="84">
        <v>54.38</v>
      </c>
      <c r="T69" s="84">
        <v>38</v>
      </c>
      <c r="U69" s="85">
        <v>17</v>
      </c>
      <c r="V69" s="85">
        <v>53</v>
      </c>
      <c r="W69" s="80">
        <v>6</v>
      </c>
      <c r="Y69" s="38">
        <f t="shared" si="0"/>
        <v>6</v>
      </c>
      <c r="Z69" s="38">
        <f t="shared" si="1"/>
        <v>39</v>
      </c>
      <c r="AA69" s="38">
        <f t="shared" si="2"/>
        <v>16.19999999999709</v>
      </c>
      <c r="AC69" s="38">
        <f t="shared" si="3"/>
        <v>5</v>
      </c>
      <c r="AD69" s="38">
        <f t="shared" si="4"/>
        <v>31</v>
      </c>
      <c r="AE69" s="38">
        <f t="shared" si="5"/>
        <v>23.64600000000064</v>
      </c>
      <c r="AG69" s="45">
        <f t="shared" si="13"/>
        <v>3</v>
      </c>
      <c r="AI69" s="38">
        <f t="shared" si="6"/>
        <v>523</v>
      </c>
      <c r="AJ69" s="38">
        <f t="shared" si="7"/>
        <v>306.8000000000029</v>
      </c>
      <c r="AK69" s="38">
        <f t="shared" si="8"/>
        <v>829.8000000000029</v>
      </c>
      <c r="AL69" s="38">
        <f t="shared" si="9"/>
        <v>24786</v>
      </c>
      <c r="AM69" s="39">
        <f t="shared" si="10"/>
        <v>23956.199999999997</v>
      </c>
      <c r="AN69" s="40">
        <f t="shared" si="11"/>
        <v>19883.646</v>
      </c>
      <c r="AO69" s="7" t="str">
        <f t="shared" si="12"/>
        <v>C</v>
      </c>
    </row>
    <row r="70" spans="1:41" ht="12.75">
      <c r="A70" s="81">
        <v>109</v>
      </c>
      <c r="B70" s="82" t="s">
        <v>42</v>
      </c>
      <c r="C70" s="82" t="s">
        <v>43</v>
      </c>
      <c r="D70" s="83">
        <v>24.7</v>
      </c>
      <c r="E70" s="92">
        <v>-21</v>
      </c>
      <c r="F70" s="77">
        <v>10</v>
      </c>
      <c r="G70" s="77">
        <v>15</v>
      </c>
      <c r="I70" s="78">
        <v>13</v>
      </c>
      <c r="J70" s="78">
        <v>23</v>
      </c>
      <c r="K70" s="78">
        <v>2</v>
      </c>
      <c r="L70" s="79">
        <v>13</v>
      </c>
      <c r="M70" s="79">
        <v>37</v>
      </c>
      <c r="N70" s="79">
        <v>0</v>
      </c>
      <c r="O70" s="77">
        <v>15</v>
      </c>
      <c r="P70" s="77">
        <v>36</v>
      </c>
      <c r="Q70" s="77">
        <v>4</v>
      </c>
      <c r="R70" s="84">
        <v>15</v>
      </c>
      <c r="S70" s="84">
        <v>40</v>
      </c>
      <c r="T70" s="84">
        <v>41</v>
      </c>
      <c r="U70" s="85">
        <v>17</v>
      </c>
      <c r="V70" s="85">
        <v>42</v>
      </c>
      <c r="W70" s="80">
        <v>54</v>
      </c>
      <c r="Y70" s="38">
        <f t="shared" si="0"/>
        <v>7</v>
      </c>
      <c r="Z70" s="38">
        <f t="shared" si="1"/>
        <v>9</v>
      </c>
      <c r="AA70" s="38">
        <f t="shared" si="2"/>
        <v>19</v>
      </c>
      <c r="AC70" s="38">
        <f t="shared" si="3"/>
        <v>5</v>
      </c>
      <c r="AD70" s="38">
        <f t="shared" si="4"/>
        <v>39</v>
      </c>
      <c r="AE70" s="38">
        <f t="shared" si="5"/>
        <v>9.610000000000582</v>
      </c>
      <c r="AG70" s="45">
        <f t="shared" si="13"/>
        <v>4</v>
      </c>
      <c r="AI70" s="38">
        <f t="shared" si="6"/>
        <v>838</v>
      </c>
      <c r="AJ70" s="38">
        <f t="shared" si="7"/>
        <v>277</v>
      </c>
      <c r="AK70" s="38">
        <f t="shared" si="8"/>
        <v>1115</v>
      </c>
      <c r="AL70" s="38">
        <f t="shared" si="9"/>
        <v>26874</v>
      </c>
      <c r="AM70" s="39">
        <f t="shared" si="10"/>
        <v>25759</v>
      </c>
      <c r="AN70" s="40">
        <f t="shared" si="11"/>
        <v>20349.61</v>
      </c>
      <c r="AO70" s="7" t="str">
        <f t="shared" si="12"/>
        <v>C</v>
      </c>
    </row>
    <row r="71" spans="1:41" ht="12.75">
      <c r="A71" s="87">
        <v>141</v>
      </c>
      <c r="B71" s="73" t="s">
        <v>49</v>
      </c>
      <c r="C71" s="74" t="s">
        <v>50</v>
      </c>
      <c r="D71" s="75">
        <v>20</v>
      </c>
      <c r="E71" s="88">
        <v>-23</v>
      </c>
      <c r="F71" s="77">
        <v>10</v>
      </c>
      <c r="G71" s="77">
        <v>30</v>
      </c>
      <c r="I71" s="78">
        <v>13</v>
      </c>
      <c r="J71" s="78">
        <v>46</v>
      </c>
      <c r="K71" s="78">
        <v>53</v>
      </c>
      <c r="L71" s="79">
        <v>13</v>
      </c>
      <c r="M71" s="79">
        <v>56</v>
      </c>
      <c r="N71" s="79">
        <v>5</v>
      </c>
      <c r="O71" s="77">
        <v>15</v>
      </c>
      <c r="P71" s="77">
        <v>50</v>
      </c>
      <c r="Q71" s="77">
        <v>29</v>
      </c>
      <c r="R71" s="84">
        <v>15</v>
      </c>
      <c r="S71" s="84">
        <v>55</v>
      </c>
      <c r="T71" s="84">
        <v>24</v>
      </c>
      <c r="U71" s="85">
        <v>18</v>
      </c>
      <c r="V71" s="85">
        <v>6</v>
      </c>
      <c r="W71" s="80">
        <v>50</v>
      </c>
      <c r="Y71" s="38">
        <f t="shared" si="0"/>
        <v>7</v>
      </c>
      <c r="Z71" s="38">
        <f t="shared" si="1"/>
        <v>22</v>
      </c>
      <c r="AA71" s="38">
        <f t="shared" si="2"/>
        <v>43</v>
      </c>
      <c r="AC71" s="38">
        <f t="shared" si="3"/>
        <v>5</v>
      </c>
      <c r="AD71" s="38">
        <f t="shared" si="4"/>
        <v>40</v>
      </c>
      <c r="AE71" s="38">
        <f t="shared" si="5"/>
        <v>53.51000000000204</v>
      </c>
      <c r="AG71" s="45">
        <f t="shared" si="13"/>
        <v>5</v>
      </c>
      <c r="AI71" s="38">
        <f t="shared" si="6"/>
        <v>552</v>
      </c>
      <c r="AJ71" s="38">
        <f t="shared" si="7"/>
        <v>295</v>
      </c>
      <c r="AK71" s="38">
        <f t="shared" si="8"/>
        <v>847</v>
      </c>
      <c r="AL71" s="38">
        <f t="shared" si="9"/>
        <v>27410</v>
      </c>
      <c r="AM71" s="39">
        <f t="shared" si="10"/>
        <v>26563</v>
      </c>
      <c r="AN71" s="40">
        <f t="shared" si="11"/>
        <v>20453.510000000002</v>
      </c>
      <c r="AO71" s="7" t="str">
        <f t="shared" si="12"/>
        <v>C</v>
      </c>
    </row>
    <row r="72" spans="1:41" ht="12.75">
      <c r="A72" s="81">
        <v>39</v>
      </c>
      <c r="B72" s="82" t="s">
        <v>36</v>
      </c>
      <c r="C72" s="82" t="s">
        <v>225</v>
      </c>
      <c r="D72" s="83">
        <v>24</v>
      </c>
      <c r="E72" s="81">
        <v>-14</v>
      </c>
      <c r="F72" s="77">
        <v>11</v>
      </c>
      <c r="G72" s="77">
        <v>0</v>
      </c>
      <c r="I72" s="78">
        <v>14</v>
      </c>
      <c r="J72" s="78">
        <v>6</v>
      </c>
      <c r="K72" s="78">
        <v>45</v>
      </c>
      <c r="L72" s="79">
        <v>14</v>
      </c>
      <c r="M72" s="79">
        <v>16</v>
      </c>
      <c r="N72" s="79">
        <v>2</v>
      </c>
      <c r="O72" s="77">
        <v>15</v>
      </c>
      <c r="P72" s="77">
        <v>51</v>
      </c>
      <c r="Q72" s="77">
        <v>15</v>
      </c>
      <c r="R72" s="84">
        <v>15</v>
      </c>
      <c r="S72" s="84">
        <v>55</v>
      </c>
      <c r="T72" s="84">
        <v>59</v>
      </c>
      <c r="U72" s="85">
        <v>17</v>
      </c>
      <c r="V72" s="85">
        <v>53</v>
      </c>
      <c r="W72" s="80">
        <v>58</v>
      </c>
      <c r="Y72" s="38">
        <f t="shared" si="0"/>
        <v>6</v>
      </c>
      <c r="Z72" s="38">
        <f t="shared" si="1"/>
        <v>39</v>
      </c>
      <c r="AA72" s="38">
        <f t="shared" si="2"/>
        <v>57</v>
      </c>
      <c r="AC72" s="38">
        <f t="shared" si="3"/>
        <v>5</v>
      </c>
      <c r="AD72" s="38">
        <f t="shared" si="4"/>
        <v>43</v>
      </c>
      <c r="AE72" s="38">
        <f t="shared" si="5"/>
        <v>57.419999999998254</v>
      </c>
      <c r="AG72" s="45">
        <f t="shared" si="13"/>
        <v>6</v>
      </c>
      <c r="AI72" s="38">
        <f t="shared" si="6"/>
        <v>557</v>
      </c>
      <c r="AJ72" s="38">
        <f t="shared" si="7"/>
        <v>284</v>
      </c>
      <c r="AK72" s="38">
        <f t="shared" si="8"/>
        <v>841</v>
      </c>
      <c r="AL72" s="38">
        <f t="shared" si="9"/>
        <v>24838</v>
      </c>
      <c r="AM72" s="39">
        <f t="shared" si="10"/>
        <v>23997</v>
      </c>
      <c r="AN72" s="40">
        <f t="shared" si="11"/>
        <v>20637.42</v>
      </c>
      <c r="AO72" s="7" t="str">
        <f t="shared" si="12"/>
        <v>C</v>
      </c>
    </row>
    <row r="73" spans="1:41" ht="12.75">
      <c r="A73" s="87">
        <v>144</v>
      </c>
      <c r="B73" s="73" t="s">
        <v>236</v>
      </c>
      <c r="C73" s="74" t="s">
        <v>237</v>
      </c>
      <c r="D73" s="75">
        <v>24</v>
      </c>
      <c r="E73" s="88">
        <v>-18</v>
      </c>
      <c r="F73" s="77">
        <v>10</v>
      </c>
      <c r="G73" s="77">
        <v>45</v>
      </c>
      <c r="I73" s="78">
        <v>14</v>
      </c>
      <c r="J73" s="78">
        <v>3</v>
      </c>
      <c r="K73" s="78">
        <v>16</v>
      </c>
      <c r="L73" s="79">
        <v>14</v>
      </c>
      <c r="M73" s="79">
        <v>16</v>
      </c>
      <c r="N73" s="79">
        <v>47</v>
      </c>
      <c r="O73" s="77">
        <v>15</v>
      </c>
      <c r="P73" s="77">
        <v>58</v>
      </c>
      <c r="Q73" s="77">
        <v>13</v>
      </c>
      <c r="R73" s="84">
        <v>16</v>
      </c>
      <c r="S73" s="84">
        <v>2</v>
      </c>
      <c r="T73" s="84">
        <v>58</v>
      </c>
      <c r="U73" s="85">
        <v>18</v>
      </c>
      <c r="V73" s="85">
        <v>15</v>
      </c>
      <c r="W73" s="80">
        <v>35</v>
      </c>
      <c r="Y73" s="38">
        <f t="shared" si="0"/>
        <v>7</v>
      </c>
      <c r="Z73" s="38">
        <f t="shared" si="1"/>
        <v>12</v>
      </c>
      <c r="AA73" s="38">
        <f t="shared" si="2"/>
        <v>19</v>
      </c>
      <c r="AC73" s="38">
        <f t="shared" si="3"/>
        <v>5</v>
      </c>
      <c r="AD73" s="38">
        <f t="shared" si="4"/>
        <v>54</v>
      </c>
      <c r="AE73" s="38">
        <f t="shared" si="5"/>
        <v>29.9800000000032</v>
      </c>
      <c r="AG73" s="45">
        <f t="shared" si="13"/>
        <v>7</v>
      </c>
      <c r="AI73" s="38">
        <f t="shared" si="6"/>
        <v>811</v>
      </c>
      <c r="AJ73" s="38">
        <f t="shared" si="7"/>
        <v>285</v>
      </c>
      <c r="AK73" s="38">
        <f t="shared" si="8"/>
        <v>1096</v>
      </c>
      <c r="AL73" s="38">
        <f t="shared" si="9"/>
        <v>27035</v>
      </c>
      <c r="AM73" s="39">
        <f t="shared" si="10"/>
        <v>25939</v>
      </c>
      <c r="AN73" s="40">
        <f t="shared" si="11"/>
        <v>21269.980000000003</v>
      </c>
      <c r="AO73" s="7" t="str">
        <f t="shared" si="12"/>
        <v>C</v>
      </c>
    </row>
    <row r="74" spans="1:41" ht="12.75">
      <c r="A74" s="81">
        <v>279</v>
      </c>
      <c r="B74" s="82" t="s">
        <v>67</v>
      </c>
      <c r="C74" s="82" t="s">
        <v>68</v>
      </c>
      <c r="D74" s="83">
        <v>24.9</v>
      </c>
      <c r="E74" s="81">
        <v>-16</v>
      </c>
      <c r="F74" s="77">
        <v>11</v>
      </c>
      <c r="G74" s="77">
        <v>30</v>
      </c>
      <c r="I74" s="78">
        <v>14</v>
      </c>
      <c r="J74" s="78">
        <v>41</v>
      </c>
      <c r="K74" s="78">
        <v>52</v>
      </c>
      <c r="L74" s="79">
        <v>14</v>
      </c>
      <c r="M74" s="79">
        <v>53</v>
      </c>
      <c r="N74" s="79">
        <v>38</v>
      </c>
      <c r="O74" s="77">
        <v>16</v>
      </c>
      <c r="P74" s="77">
        <v>34</v>
      </c>
      <c r="Q74" s="77">
        <v>24</v>
      </c>
      <c r="R74" s="84">
        <v>16</v>
      </c>
      <c r="S74" s="84">
        <v>38</v>
      </c>
      <c r="T74" s="84">
        <v>21</v>
      </c>
      <c r="U74" s="85">
        <v>18</v>
      </c>
      <c r="V74" s="85">
        <v>51</v>
      </c>
      <c r="W74" s="80">
        <v>58</v>
      </c>
      <c r="Y74" s="38">
        <f t="shared" si="0"/>
        <v>7</v>
      </c>
      <c r="Z74" s="38">
        <f t="shared" si="1"/>
        <v>6</v>
      </c>
      <c r="AA74" s="38">
        <f t="shared" si="2"/>
        <v>15</v>
      </c>
      <c r="AC74" s="38">
        <f t="shared" si="3"/>
        <v>5</v>
      </c>
      <c r="AD74" s="38">
        <f t="shared" si="4"/>
        <v>58</v>
      </c>
      <c r="AE74" s="38">
        <f t="shared" si="5"/>
        <v>3</v>
      </c>
      <c r="AG74" s="45">
        <f t="shared" si="13"/>
        <v>8</v>
      </c>
      <c r="AI74" s="38">
        <f t="shared" si="6"/>
        <v>706</v>
      </c>
      <c r="AJ74" s="38">
        <f t="shared" si="7"/>
        <v>237</v>
      </c>
      <c r="AK74" s="38">
        <f t="shared" si="8"/>
        <v>943</v>
      </c>
      <c r="AL74" s="38">
        <f t="shared" si="9"/>
        <v>26518</v>
      </c>
      <c r="AM74" s="39">
        <f t="shared" si="10"/>
        <v>25575</v>
      </c>
      <c r="AN74" s="40">
        <f t="shared" si="11"/>
        <v>21483</v>
      </c>
      <c r="AO74" s="7" t="str">
        <f t="shared" si="12"/>
        <v>C</v>
      </c>
    </row>
    <row r="75" spans="1:41" ht="12.75">
      <c r="A75" s="87">
        <v>122</v>
      </c>
      <c r="B75" s="73" t="s">
        <v>205</v>
      </c>
      <c r="C75" s="74" t="s">
        <v>206</v>
      </c>
      <c r="D75" s="75">
        <v>22</v>
      </c>
      <c r="E75" s="88">
        <v>-17</v>
      </c>
      <c r="F75" s="77">
        <v>11</v>
      </c>
      <c r="G75" s="77">
        <v>0</v>
      </c>
      <c r="I75" s="78">
        <v>14</v>
      </c>
      <c r="J75" s="78">
        <v>10</v>
      </c>
      <c r="K75" s="78">
        <v>19</v>
      </c>
      <c r="L75" s="79">
        <v>14</v>
      </c>
      <c r="M75" s="79">
        <v>33</v>
      </c>
      <c r="N75" s="79">
        <v>29</v>
      </c>
      <c r="O75" s="77">
        <v>16</v>
      </c>
      <c r="P75" s="77">
        <v>25</v>
      </c>
      <c r="Q75" s="77">
        <v>54</v>
      </c>
      <c r="R75" s="84">
        <v>16</v>
      </c>
      <c r="S75" s="84">
        <v>34</v>
      </c>
      <c r="T75" s="84">
        <v>25</v>
      </c>
      <c r="U75" s="85">
        <v>18</v>
      </c>
      <c r="V75" s="85">
        <v>58</v>
      </c>
      <c r="W75" s="80">
        <v>0</v>
      </c>
      <c r="Y75" s="38">
        <f t="shared" si="0"/>
        <v>7</v>
      </c>
      <c r="Z75" s="38">
        <f t="shared" si="1"/>
        <v>26</v>
      </c>
      <c r="AA75" s="38">
        <f t="shared" si="2"/>
        <v>19</v>
      </c>
      <c r="AC75" s="38">
        <f t="shared" si="3"/>
        <v>6</v>
      </c>
      <c r="AD75" s="38">
        <f t="shared" si="4"/>
        <v>10</v>
      </c>
      <c r="AE75" s="38">
        <f t="shared" si="5"/>
        <v>26.570000000003347</v>
      </c>
      <c r="AG75" s="45">
        <f t="shared" si="13"/>
        <v>9</v>
      </c>
      <c r="AI75" s="38">
        <f t="shared" si="6"/>
        <v>1390</v>
      </c>
      <c r="AJ75" s="38">
        <f t="shared" si="7"/>
        <v>511</v>
      </c>
      <c r="AK75" s="38">
        <f t="shared" si="8"/>
        <v>1901</v>
      </c>
      <c r="AL75" s="38">
        <f t="shared" si="9"/>
        <v>28680</v>
      </c>
      <c r="AM75" s="39">
        <f t="shared" si="10"/>
        <v>26779</v>
      </c>
      <c r="AN75" s="40">
        <f t="shared" si="11"/>
        <v>22226.570000000003</v>
      </c>
      <c r="AO75" s="7" t="str">
        <f t="shared" si="12"/>
        <v>C</v>
      </c>
    </row>
    <row r="76" spans="1:41" ht="12.75">
      <c r="A76" s="87">
        <v>92</v>
      </c>
      <c r="B76" s="91" t="s">
        <v>203</v>
      </c>
      <c r="C76" s="91" t="s">
        <v>204</v>
      </c>
      <c r="D76" s="90">
        <v>24.5</v>
      </c>
      <c r="E76" s="92">
        <v>-15</v>
      </c>
      <c r="F76" s="77">
        <v>9</v>
      </c>
      <c r="G76" s="77">
        <v>0</v>
      </c>
      <c r="I76" s="78">
        <v>12</v>
      </c>
      <c r="J76" s="78">
        <v>24</v>
      </c>
      <c r="K76" s="78">
        <v>55</v>
      </c>
      <c r="L76" s="79">
        <v>12</v>
      </c>
      <c r="M76" s="79">
        <v>30</v>
      </c>
      <c r="N76" s="79">
        <v>52</v>
      </c>
      <c r="O76" s="77">
        <v>14</v>
      </c>
      <c r="P76" s="77">
        <v>56</v>
      </c>
      <c r="Q76" s="77">
        <v>18</v>
      </c>
      <c r="R76" s="84">
        <v>15</v>
      </c>
      <c r="S76" s="84">
        <v>0</v>
      </c>
      <c r="T76" s="84">
        <v>53</v>
      </c>
      <c r="U76" s="85">
        <v>16</v>
      </c>
      <c r="V76" s="85">
        <v>52</v>
      </c>
      <c r="W76" s="80">
        <v>40</v>
      </c>
      <c r="Y76" s="38">
        <f t="shared" si="0"/>
        <v>7</v>
      </c>
      <c r="Z76" s="38">
        <f t="shared" si="1"/>
        <v>42</v>
      </c>
      <c r="AA76" s="38">
        <f t="shared" si="2"/>
        <v>8</v>
      </c>
      <c r="AC76" s="38">
        <f t="shared" si="3"/>
        <v>6</v>
      </c>
      <c r="AD76" s="38">
        <f t="shared" si="4"/>
        <v>32</v>
      </c>
      <c r="AE76" s="38">
        <f t="shared" si="5"/>
        <v>48.79999999999927</v>
      </c>
      <c r="AG76" s="45">
        <f t="shared" si="13"/>
        <v>10</v>
      </c>
      <c r="AI76" s="38">
        <f t="shared" si="6"/>
        <v>357</v>
      </c>
      <c r="AJ76" s="38">
        <f t="shared" si="7"/>
        <v>275</v>
      </c>
      <c r="AK76" s="38">
        <f t="shared" si="8"/>
        <v>632</v>
      </c>
      <c r="AL76" s="38">
        <f t="shared" si="9"/>
        <v>28360</v>
      </c>
      <c r="AM76" s="39">
        <f t="shared" si="10"/>
        <v>27728</v>
      </c>
      <c r="AN76" s="40">
        <f t="shared" si="11"/>
        <v>23568.8</v>
      </c>
      <c r="AO76" s="7" t="str">
        <f t="shared" si="12"/>
        <v>C</v>
      </c>
    </row>
    <row r="77" spans="1:41" s="57" customFormat="1" ht="12.75">
      <c r="A77" s="94">
        <v>155</v>
      </c>
      <c r="B77" s="95" t="s">
        <v>215</v>
      </c>
      <c r="C77" s="95" t="s">
        <v>37</v>
      </c>
      <c r="D77" s="96">
        <v>20</v>
      </c>
      <c r="E77" s="94">
        <v>-24</v>
      </c>
      <c r="F77" s="97">
        <v>10</v>
      </c>
      <c r="G77" s="97">
        <v>15</v>
      </c>
      <c r="H77" s="97"/>
      <c r="I77" s="98">
        <v>14</v>
      </c>
      <c r="J77" s="98">
        <v>18</v>
      </c>
      <c r="K77" s="98">
        <v>59</v>
      </c>
      <c r="L77" s="99">
        <v>14</v>
      </c>
      <c r="M77" s="99">
        <v>34</v>
      </c>
      <c r="N77" s="99">
        <v>58</v>
      </c>
      <c r="O77" s="97">
        <v>16</v>
      </c>
      <c r="P77" s="97">
        <v>40</v>
      </c>
      <c r="Q77" s="97">
        <v>36</v>
      </c>
      <c r="R77" s="100">
        <v>16</v>
      </c>
      <c r="S77" s="100">
        <v>45</v>
      </c>
      <c r="T77" s="100">
        <v>4</v>
      </c>
      <c r="U77" s="101">
        <v>19</v>
      </c>
      <c r="V77" s="101">
        <v>26</v>
      </c>
      <c r="W77" s="102">
        <v>55</v>
      </c>
      <c r="X77" s="52"/>
      <c r="Y77" s="53">
        <f t="shared" si="0"/>
        <v>8</v>
      </c>
      <c r="Z77" s="53">
        <f t="shared" si="1"/>
        <v>51</v>
      </c>
      <c r="AA77" s="53">
        <f t="shared" si="2"/>
        <v>28</v>
      </c>
      <c r="AB77" s="52"/>
      <c r="AC77" s="53">
        <f t="shared" si="3"/>
        <v>6</v>
      </c>
      <c r="AD77" s="53">
        <f t="shared" si="4"/>
        <v>43</v>
      </c>
      <c r="AE77" s="53">
        <f t="shared" si="5"/>
        <v>54.88000000000102</v>
      </c>
      <c r="AF77" s="52"/>
      <c r="AG77" s="54">
        <f t="shared" si="13"/>
        <v>11</v>
      </c>
      <c r="AH77" s="52"/>
      <c r="AI77" s="53">
        <f t="shared" si="6"/>
        <v>959</v>
      </c>
      <c r="AJ77" s="53">
        <f t="shared" si="7"/>
        <v>268</v>
      </c>
      <c r="AK77" s="53">
        <f t="shared" si="8"/>
        <v>1227</v>
      </c>
      <c r="AL77" s="53">
        <f t="shared" si="9"/>
        <v>33115</v>
      </c>
      <c r="AM77" s="55">
        <f t="shared" si="10"/>
        <v>31888</v>
      </c>
      <c r="AN77" s="56">
        <f t="shared" si="11"/>
        <v>24234.88</v>
      </c>
      <c r="AO77" s="57" t="str">
        <f t="shared" si="12"/>
        <v>C</v>
      </c>
    </row>
    <row r="78" spans="1:41" s="57" customFormat="1" ht="12.75">
      <c r="A78" s="94">
        <v>380</v>
      </c>
      <c r="B78" s="95" t="s">
        <v>252</v>
      </c>
      <c r="C78" s="95" t="s">
        <v>253</v>
      </c>
      <c r="D78" s="96">
        <v>20</v>
      </c>
      <c r="E78" s="94">
        <v>-22</v>
      </c>
      <c r="F78" s="97">
        <v>9</v>
      </c>
      <c r="G78" s="97">
        <v>0</v>
      </c>
      <c r="H78" s="97"/>
      <c r="I78" s="98">
        <v>13</v>
      </c>
      <c r="J78" s="98">
        <v>21</v>
      </c>
      <c r="K78" s="98">
        <v>18</v>
      </c>
      <c r="L78" s="99">
        <v>13</v>
      </c>
      <c r="M78" s="99">
        <v>29</v>
      </c>
      <c r="N78" s="99">
        <v>24</v>
      </c>
      <c r="O78" s="97">
        <v>16</v>
      </c>
      <c r="P78" s="97">
        <v>3</v>
      </c>
      <c r="Q78" s="97">
        <v>23</v>
      </c>
      <c r="R78" s="100">
        <v>16</v>
      </c>
      <c r="S78" s="100">
        <v>31</v>
      </c>
      <c r="T78" s="100">
        <v>41</v>
      </c>
      <c r="U78" s="101">
        <v>19</v>
      </c>
      <c r="V78" s="101">
        <v>29</v>
      </c>
      <c r="W78" s="102">
        <v>0</v>
      </c>
      <c r="X78" s="52"/>
      <c r="Y78" s="53">
        <f t="shared" si="0"/>
        <v>9</v>
      </c>
      <c r="Z78" s="53">
        <f t="shared" si="1"/>
        <v>52</v>
      </c>
      <c r="AA78" s="53">
        <f t="shared" si="2"/>
        <v>36</v>
      </c>
      <c r="AB78" s="52"/>
      <c r="AC78" s="53">
        <f t="shared" si="3"/>
        <v>7</v>
      </c>
      <c r="AD78" s="53">
        <f t="shared" si="4"/>
        <v>42</v>
      </c>
      <c r="AE78" s="53">
        <f t="shared" si="5"/>
        <v>13.680000000000291</v>
      </c>
      <c r="AF78" s="52"/>
      <c r="AG78" s="54">
        <f t="shared" si="13"/>
        <v>12</v>
      </c>
      <c r="AH78" s="52"/>
      <c r="AI78" s="53">
        <f t="shared" si="6"/>
        <v>486</v>
      </c>
      <c r="AJ78" s="53">
        <f t="shared" si="7"/>
        <v>1698</v>
      </c>
      <c r="AK78" s="53">
        <f t="shared" si="8"/>
        <v>2184</v>
      </c>
      <c r="AL78" s="53">
        <f t="shared" si="9"/>
        <v>37740</v>
      </c>
      <c r="AM78" s="55">
        <f t="shared" si="10"/>
        <v>35556</v>
      </c>
      <c r="AN78" s="56">
        <f t="shared" si="11"/>
        <v>27733.68</v>
      </c>
      <c r="AO78" s="57" t="str">
        <f t="shared" si="12"/>
        <v>C</v>
      </c>
    </row>
    <row r="79" spans="1:41" ht="12.75">
      <c r="A79" s="81">
        <v>110</v>
      </c>
      <c r="B79" s="82" t="s">
        <v>44</v>
      </c>
      <c r="C79" s="82" t="s">
        <v>255</v>
      </c>
      <c r="D79" s="83">
        <v>24</v>
      </c>
      <c r="E79" s="92">
        <v>-20</v>
      </c>
      <c r="F79" s="77">
        <v>10</v>
      </c>
      <c r="G79" s="77">
        <v>45</v>
      </c>
      <c r="I79" s="78" t="s">
        <v>256</v>
      </c>
      <c r="O79" s="97"/>
      <c r="P79" s="97" t="s">
        <v>260</v>
      </c>
      <c r="R79" s="84"/>
      <c r="S79" s="84"/>
      <c r="T79" s="84"/>
      <c r="U79" s="85"/>
      <c r="V79" s="85"/>
      <c r="Y79" s="38" t="e">
        <f t="shared" si="0"/>
        <v>#VALUE!</v>
      </c>
      <c r="Z79" s="38" t="e">
        <f t="shared" si="1"/>
        <v>#VALUE!</v>
      </c>
      <c r="AA79" s="38" t="e">
        <f t="shared" si="2"/>
        <v>#VALUE!</v>
      </c>
      <c r="AC79" s="38" t="e">
        <f t="shared" si="3"/>
        <v>#VALUE!</v>
      </c>
      <c r="AD79" s="38" t="e">
        <f t="shared" si="4"/>
        <v>#VALUE!</v>
      </c>
      <c r="AE79" s="38" t="e">
        <f t="shared" si="5"/>
        <v>#VALUE!</v>
      </c>
      <c r="AI79" s="38" t="e">
        <f t="shared" si="6"/>
        <v>#VALUE!</v>
      </c>
      <c r="AJ79" s="38" t="e">
        <f t="shared" si="7"/>
        <v>#VALUE!</v>
      </c>
      <c r="AK79" s="38" t="e">
        <f t="shared" si="8"/>
        <v>#VALUE!</v>
      </c>
      <c r="AL79" s="38">
        <f t="shared" si="9"/>
        <v>-38700</v>
      </c>
      <c r="AM79" s="39" t="e">
        <f t="shared" si="10"/>
        <v>#VALUE!</v>
      </c>
      <c r="AN79" s="40" t="e">
        <f t="shared" si="11"/>
        <v>#VALUE!</v>
      </c>
      <c r="AO79" s="7" t="str">
        <f t="shared" si="12"/>
        <v>C</v>
      </c>
    </row>
    <row r="80" spans="1:41" ht="12.75">
      <c r="A80" s="81">
        <v>261</v>
      </c>
      <c r="B80" s="82" t="s">
        <v>241</v>
      </c>
      <c r="C80" s="82" t="s">
        <v>242</v>
      </c>
      <c r="D80" s="83">
        <v>24</v>
      </c>
      <c r="E80" s="81">
        <v>-26</v>
      </c>
      <c r="F80" s="77">
        <v>10</v>
      </c>
      <c r="G80" s="77">
        <v>0</v>
      </c>
      <c r="I80" s="78" t="s">
        <v>256</v>
      </c>
      <c r="P80" s="97" t="s">
        <v>261</v>
      </c>
      <c r="R80" s="84"/>
      <c r="S80" s="84"/>
      <c r="T80" s="84"/>
      <c r="U80" s="85"/>
      <c r="V80" s="85"/>
      <c r="Y80" s="38" t="e">
        <f t="shared" si="0"/>
        <v>#VALUE!</v>
      </c>
      <c r="Z80" s="38" t="e">
        <f t="shared" si="1"/>
        <v>#VALUE!</v>
      </c>
      <c r="AA80" s="38" t="e">
        <f t="shared" si="2"/>
        <v>#VALUE!</v>
      </c>
      <c r="AC80" s="38" t="e">
        <f t="shared" si="3"/>
        <v>#VALUE!</v>
      </c>
      <c r="AD80" s="38" t="e">
        <f t="shared" si="4"/>
        <v>#VALUE!</v>
      </c>
      <c r="AE80" s="38" t="e">
        <f t="shared" si="5"/>
        <v>#VALUE!</v>
      </c>
      <c r="AI80" s="38" t="e">
        <f t="shared" si="6"/>
        <v>#VALUE!</v>
      </c>
      <c r="AJ80" s="38" t="e">
        <f t="shared" si="7"/>
        <v>#VALUE!</v>
      </c>
      <c r="AK80" s="38" t="e">
        <f t="shared" si="8"/>
        <v>#VALUE!</v>
      </c>
      <c r="AL80" s="38">
        <f t="shared" si="9"/>
        <v>-36000</v>
      </c>
      <c r="AM80" s="39" t="e">
        <f t="shared" si="10"/>
        <v>#VALUE!</v>
      </c>
      <c r="AN80" s="40" t="e">
        <f t="shared" si="11"/>
        <v>#VALUE!</v>
      </c>
      <c r="AO80" s="7" t="str">
        <f t="shared" si="12"/>
        <v>C</v>
      </c>
    </row>
    <row r="81" spans="1:41" ht="12.75">
      <c r="A81" s="81">
        <v>325</v>
      </c>
      <c r="B81" s="82" t="s">
        <v>81</v>
      </c>
      <c r="C81" s="82" t="s">
        <v>219</v>
      </c>
      <c r="D81" s="83">
        <v>24.8</v>
      </c>
      <c r="E81" s="81">
        <v>-20</v>
      </c>
      <c r="F81" s="77">
        <v>10</v>
      </c>
      <c r="G81" s="77">
        <v>15</v>
      </c>
      <c r="I81" s="78" t="s">
        <v>256</v>
      </c>
      <c r="R81" s="84"/>
      <c r="S81" s="84"/>
      <c r="T81" s="84"/>
      <c r="U81" s="85"/>
      <c r="V81" s="85"/>
      <c r="Y81" s="38" t="e">
        <f t="shared" si="0"/>
        <v>#VALUE!</v>
      </c>
      <c r="Z81" s="38" t="e">
        <f t="shared" si="1"/>
        <v>#VALUE!</v>
      </c>
      <c r="AA81" s="38" t="e">
        <f t="shared" si="2"/>
        <v>#VALUE!</v>
      </c>
      <c r="AC81" s="38" t="e">
        <f t="shared" si="3"/>
        <v>#VALUE!</v>
      </c>
      <c r="AD81" s="38" t="e">
        <f t="shared" si="4"/>
        <v>#VALUE!</v>
      </c>
      <c r="AE81" s="38" t="e">
        <f t="shared" si="5"/>
        <v>#VALUE!</v>
      </c>
      <c r="AI81" s="38" t="e">
        <f t="shared" si="6"/>
        <v>#VALUE!</v>
      </c>
      <c r="AJ81" s="38">
        <f t="shared" si="7"/>
        <v>0</v>
      </c>
      <c r="AK81" s="38" t="e">
        <f t="shared" si="8"/>
        <v>#VALUE!</v>
      </c>
      <c r="AL81" s="38">
        <f t="shared" si="9"/>
        <v>-36900</v>
      </c>
      <c r="AM81" s="39" t="e">
        <f t="shared" si="10"/>
        <v>#VALUE!</v>
      </c>
      <c r="AN81" s="40" t="e">
        <f t="shared" si="11"/>
        <v>#VALUE!</v>
      </c>
      <c r="AO81" s="7" t="str">
        <f t="shared" si="12"/>
        <v>C</v>
      </c>
    </row>
    <row r="82" spans="1:41" ht="12.75">
      <c r="A82" s="81"/>
      <c r="B82" s="82"/>
      <c r="C82" s="82"/>
      <c r="D82" s="83"/>
      <c r="E82" s="81"/>
      <c r="R82" s="84"/>
      <c r="S82" s="84"/>
      <c r="T82" s="84"/>
      <c r="U82" s="85"/>
      <c r="V82" s="85"/>
      <c r="Y82" s="38">
        <f aca="true" t="shared" si="14" ref="Y82:Y100">INT(AM82/3600)</f>
        <v>0</v>
      </c>
      <c r="Z82" s="38">
        <f aca="true" t="shared" si="15" ref="Z82:Z100">INT((AM82-Y82*3600)/60)</f>
        <v>0</v>
      </c>
      <c r="AA82" s="38">
        <f aca="true" t="shared" si="16" ref="AA82:AA100">AM82-(Y82*3600+Z82*60)</f>
        <v>0</v>
      </c>
      <c r="AC82" s="38">
        <f aca="true" t="shared" si="17" ref="AC82:AC100">INT(AN82/3600)</f>
        <v>0</v>
      </c>
      <c r="AD82" s="38">
        <f aca="true" t="shared" si="18" ref="AD82:AD100">INT((AN82-AC82*3600)/60)</f>
        <v>0</v>
      </c>
      <c r="AE82" s="38">
        <f aca="true" t="shared" si="19" ref="AE82:AE100">AN82-(AC82*3600+AD82*60)</f>
        <v>0</v>
      </c>
      <c r="AG82" s="45">
        <f aca="true" t="shared" si="20" ref="AG82:AG100">AG81+1</f>
        <v>1</v>
      </c>
      <c r="AI82" s="38">
        <f aca="true" t="shared" si="21" ref="AI82:AI100">(N82+M82*60+L82*3600)-(K82+J82*60+I82*3600)</f>
        <v>0</v>
      </c>
      <c r="AJ82" s="38">
        <f aca="true" t="shared" si="22" ref="AJ82:AJ100">(T82+S82*60+R82*3600)-(Q82+P82*60+O82*3600)</f>
        <v>0</v>
      </c>
      <c r="AK82" s="38">
        <f aca="true" t="shared" si="23" ref="AK82:AK100">AI82+AJ82</f>
        <v>0</v>
      </c>
      <c r="AL82" s="38">
        <f aca="true" t="shared" si="24" ref="AL82:AL100">(W82+V82*60+U82*3600)-(H82+G82*60+F82*3600)</f>
        <v>0</v>
      </c>
      <c r="AM82" s="39">
        <f aca="true" t="shared" si="25" ref="AM82:AM100">ABS(AL82-AK82)</f>
        <v>0</v>
      </c>
      <c r="AN82" s="40">
        <f aca="true" t="shared" si="26" ref="AN82:AN100">AM82*(0.01*(100+E82))</f>
        <v>0</v>
      </c>
      <c r="AO82" s="7">
        <f aca="true" t="shared" si="27" ref="AO82:AO100">IF(D82="","",IF(D82&lt;25,"C",IF(D82&lt;28.01,"B","A")))</f>
      </c>
    </row>
    <row r="83" spans="1:41" ht="12.75">
      <c r="A83" s="81"/>
      <c r="B83" s="90"/>
      <c r="C83" s="91"/>
      <c r="D83" s="83"/>
      <c r="E83" s="81"/>
      <c r="R83" s="84"/>
      <c r="S83" s="84"/>
      <c r="T83" s="84"/>
      <c r="U83" s="85"/>
      <c r="V83" s="85"/>
      <c r="Y83" s="38">
        <f t="shared" si="14"/>
        <v>0</v>
      </c>
      <c r="Z83" s="38">
        <f t="shared" si="15"/>
        <v>0</v>
      </c>
      <c r="AA83" s="38">
        <f t="shared" si="16"/>
        <v>0</v>
      </c>
      <c r="AC83" s="38">
        <f t="shared" si="17"/>
        <v>0</v>
      </c>
      <c r="AD83" s="38">
        <f t="shared" si="18"/>
        <v>0</v>
      </c>
      <c r="AE83" s="38">
        <f t="shared" si="19"/>
        <v>0</v>
      </c>
      <c r="AG83" s="45">
        <f t="shared" si="20"/>
        <v>2</v>
      </c>
      <c r="AI83" s="38">
        <f t="shared" si="21"/>
        <v>0</v>
      </c>
      <c r="AJ83" s="38">
        <f t="shared" si="22"/>
        <v>0</v>
      </c>
      <c r="AK83" s="38">
        <f t="shared" si="23"/>
        <v>0</v>
      </c>
      <c r="AL83" s="38">
        <f t="shared" si="24"/>
        <v>0</v>
      </c>
      <c r="AM83" s="39">
        <f t="shared" si="25"/>
        <v>0</v>
      </c>
      <c r="AN83" s="40">
        <f t="shared" si="26"/>
        <v>0</v>
      </c>
      <c r="AO83" s="7">
        <f t="shared" si="27"/>
      </c>
    </row>
    <row r="84" spans="1:41" ht="12.75">
      <c r="A84" s="81"/>
      <c r="B84" s="90"/>
      <c r="C84" s="91"/>
      <c r="D84" s="83"/>
      <c r="E84" s="81"/>
      <c r="R84" s="84"/>
      <c r="S84" s="84"/>
      <c r="T84" s="84"/>
      <c r="U84" s="85"/>
      <c r="V84" s="85"/>
      <c r="Y84" s="38">
        <f t="shared" si="14"/>
        <v>0</v>
      </c>
      <c r="Z84" s="38">
        <f t="shared" si="15"/>
        <v>0</v>
      </c>
      <c r="AA84" s="38">
        <f t="shared" si="16"/>
        <v>0</v>
      </c>
      <c r="AC84" s="38">
        <f t="shared" si="17"/>
        <v>0</v>
      </c>
      <c r="AD84" s="38">
        <f t="shared" si="18"/>
        <v>0</v>
      </c>
      <c r="AE84" s="38">
        <f t="shared" si="19"/>
        <v>0</v>
      </c>
      <c r="AG84" s="45">
        <f t="shared" si="20"/>
        <v>3</v>
      </c>
      <c r="AI84" s="38">
        <f t="shared" si="21"/>
        <v>0</v>
      </c>
      <c r="AJ84" s="38">
        <f t="shared" si="22"/>
        <v>0</v>
      </c>
      <c r="AK84" s="38">
        <f t="shared" si="23"/>
        <v>0</v>
      </c>
      <c r="AL84" s="38">
        <f t="shared" si="24"/>
        <v>0</v>
      </c>
      <c r="AM84" s="39">
        <f t="shared" si="25"/>
        <v>0</v>
      </c>
      <c r="AN84" s="40">
        <f t="shared" si="26"/>
        <v>0</v>
      </c>
      <c r="AO84" s="7">
        <f t="shared" si="27"/>
      </c>
    </row>
    <row r="85" spans="1:41" ht="12.75">
      <c r="A85" s="81"/>
      <c r="B85" s="82"/>
      <c r="C85" s="82"/>
      <c r="D85" s="83"/>
      <c r="E85" s="81"/>
      <c r="R85" s="84"/>
      <c r="S85" s="84"/>
      <c r="T85" s="84"/>
      <c r="U85" s="85"/>
      <c r="V85" s="85"/>
      <c r="Y85" s="38">
        <f t="shared" si="14"/>
        <v>0</v>
      </c>
      <c r="Z85" s="38">
        <f t="shared" si="15"/>
        <v>0</v>
      </c>
      <c r="AA85" s="38">
        <f t="shared" si="16"/>
        <v>0</v>
      </c>
      <c r="AC85" s="38">
        <f t="shared" si="17"/>
        <v>0</v>
      </c>
      <c r="AD85" s="38">
        <f t="shared" si="18"/>
        <v>0</v>
      </c>
      <c r="AE85" s="38">
        <f t="shared" si="19"/>
        <v>0</v>
      </c>
      <c r="AG85" s="45">
        <f t="shared" si="20"/>
        <v>4</v>
      </c>
      <c r="AI85" s="38">
        <f t="shared" si="21"/>
        <v>0</v>
      </c>
      <c r="AJ85" s="38">
        <f t="shared" si="22"/>
        <v>0</v>
      </c>
      <c r="AK85" s="38">
        <f t="shared" si="23"/>
        <v>0</v>
      </c>
      <c r="AL85" s="38">
        <f t="shared" si="24"/>
        <v>0</v>
      </c>
      <c r="AM85" s="39">
        <f t="shared" si="25"/>
        <v>0</v>
      </c>
      <c r="AN85" s="40">
        <f t="shared" si="26"/>
        <v>0</v>
      </c>
      <c r="AO85" s="7">
        <f t="shared" si="27"/>
      </c>
    </row>
    <row r="86" spans="1:41" ht="12.75">
      <c r="A86" s="81"/>
      <c r="B86" s="82"/>
      <c r="C86" s="82"/>
      <c r="D86" s="83"/>
      <c r="E86" s="81"/>
      <c r="R86" s="84"/>
      <c r="S86" s="84"/>
      <c r="T86" s="84"/>
      <c r="U86" s="85"/>
      <c r="V86" s="85"/>
      <c r="Y86" s="38">
        <f t="shared" si="14"/>
        <v>0</v>
      </c>
      <c r="Z86" s="38">
        <f t="shared" si="15"/>
        <v>0</v>
      </c>
      <c r="AA86" s="38">
        <f t="shared" si="16"/>
        <v>0</v>
      </c>
      <c r="AC86" s="38">
        <f t="shared" si="17"/>
        <v>0</v>
      </c>
      <c r="AD86" s="38">
        <f t="shared" si="18"/>
        <v>0</v>
      </c>
      <c r="AE86" s="38">
        <f t="shared" si="19"/>
        <v>0</v>
      </c>
      <c r="AG86" s="45">
        <f t="shared" si="20"/>
        <v>5</v>
      </c>
      <c r="AI86" s="38">
        <f t="shared" si="21"/>
        <v>0</v>
      </c>
      <c r="AJ86" s="38">
        <f t="shared" si="22"/>
        <v>0</v>
      </c>
      <c r="AK86" s="38">
        <f t="shared" si="23"/>
        <v>0</v>
      </c>
      <c r="AL86" s="38">
        <f t="shared" si="24"/>
        <v>0</v>
      </c>
      <c r="AM86" s="39">
        <f t="shared" si="25"/>
        <v>0</v>
      </c>
      <c r="AN86" s="40">
        <f t="shared" si="26"/>
        <v>0</v>
      </c>
      <c r="AO86" s="7">
        <f t="shared" si="27"/>
      </c>
    </row>
    <row r="87" spans="1:41" ht="12.75">
      <c r="A87" s="81"/>
      <c r="B87" s="82"/>
      <c r="C87" s="82"/>
      <c r="D87" s="83"/>
      <c r="E87" s="81"/>
      <c r="R87" s="84"/>
      <c r="S87" s="84"/>
      <c r="T87" s="84"/>
      <c r="U87" s="85"/>
      <c r="V87" s="85"/>
      <c r="Y87" s="38">
        <f t="shared" si="14"/>
        <v>0</v>
      </c>
      <c r="Z87" s="38">
        <f t="shared" si="15"/>
        <v>0</v>
      </c>
      <c r="AA87" s="38">
        <f t="shared" si="16"/>
        <v>0</v>
      </c>
      <c r="AC87" s="38">
        <f t="shared" si="17"/>
        <v>0</v>
      </c>
      <c r="AD87" s="38">
        <f t="shared" si="18"/>
        <v>0</v>
      </c>
      <c r="AE87" s="38">
        <f t="shared" si="19"/>
        <v>0</v>
      </c>
      <c r="AG87" s="45">
        <f t="shared" si="20"/>
        <v>6</v>
      </c>
      <c r="AI87" s="38">
        <f t="shared" si="21"/>
        <v>0</v>
      </c>
      <c r="AJ87" s="38">
        <f t="shared" si="22"/>
        <v>0</v>
      </c>
      <c r="AK87" s="38">
        <f t="shared" si="23"/>
        <v>0</v>
      </c>
      <c r="AL87" s="38">
        <f t="shared" si="24"/>
        <v>0</v>
      </c>
      <c r="AM87" s="39">
        <f t="shared" si="25"/>
        <v>0</v>
      </c>
      <c r="AN87" s="40">
        <f t="shared" si="26"/>
        <v>0</v>
      </c>
      <c r="AO87" s="7">
        <f t="shared" si="27"/>
      </c>
    </row>
    <row r="88" spans="1:41" ht="12.75">
      <c r="A88" s="81"/>
      <c r="B88" s="82"/>
      <c r="C88" s="82"/>
      <c r="D88" s="83"/>
      <c r="E88" s="92"/>
      <c r="R88" s="84"/>
      <c r="S88" s="84"/>
      <c r="T88" s="84"/>
      <c r="U88" s="85"/>
      <c r="V88" s="85"/>
      <c r="Y88" s="38">
        <f t="shared" si="14"/>
        <v>0</v>
      </c>
      <c r="Z88" s="38">
        <f t="shared" si="15"/>
        <v>0</v>
      </c>
      <c r="AA88" s="38">
        <f t="shared" si="16"/>
        <v>0</v>
      </c>
      <c r="AC88" s="38">
        <f t="shared" si="17"/>
        <v>0</v>
      </c>
      <c r="AD88" s="38">
        <f t="shared" si="18"/>
        <v>0</v>
      </c>
      <c r="AE88" s="38">
        <f t="shared" si="19"/>
        <v>0</v>
      </c>
      <c r="AG88" s="45">
        <f t="shared" si="20"/>
        <v>7</v>
      </c>
      <c r="AI88" s="38">
        <f t="shared" si="21"/>
        <v>0</v>
      </c>
      <c r="AJ88" s="38">
        <f t="shared" si="22"/>
        <v>0</v>
      </c>
      <c r="AK88" s="38">
        <f t="shared" si="23"/>
        <v>0</v>
      </c>
      <c r="AL88" s="38">
        <f t="shared" si="24"/>
        <v>0</v>
      </c>
      <c r="AM88" s="39">
        <f t="shared" si="25"/>
        <v>0</v>
      </c>
      <c r="AN88" s="40">
        <f t="shared" si="26"/>
        <v>0</v>
      </c>
      <c r="AO88" s="7">
        <f t="shared" si="27"/>
      </c>
    </row>
    <row r="89" spans="1:41" ht="12.75">
      <c r="A89" s="81"/>
      <c r="B89" s="82"/>
      <c r="C89" s="82"/>
      <c r="D89" s="83"/>
      <c r="E89" s="81"/>
      <c r="R89" s="84"/>
      <c r="S89" s="84"/>
      <c r="T89" s="84"/>
      <c r="U89" s="85"/>
      <c r="V89" s="85"/>
      <c r="Y89" s="38">
        <f t="shared" si="14"/>
        <v>0</v>
      </c>
      <c r="Z89" s="38">
        <f t="shared" si="15"/>
        <v>0</v>
      </c>
      <c r="AA89" s="38">
        <f t="shared" si="16"/>
        <v>0</v>
      </c>
      <c r="AC89" s="38">
        <f t="shared" si="17"/>
        <v>0</v>
      </c>
      <c r="AD89" s="38">
        <f t="shared" si="18"/>
        <v>0</v>
      </c>
      <c r="AE89" s="38">
        <f t="shared" si="19"/>
        <v>0</v>
      </c>
      <c r="AG89" s="45">
        <f t="shared" si="20"/>
        <v>8</v>
      </c>
      <c r="AI89" s="38">
        <f t="shared" si="21"/>
        <v>0</v>
      </c>
      <c r="AJ89" s="38">
        <f t="shared" si="22"/>
        <v>0</v>
      </c>
      <c r="AK89" s="38">
        <f t="shared" si="23"/>
        <v>0</v>
      </c>
      <c r="AL89" s="38">
        <f t="shared" si="24"/>
        <v>0</v>
      </c>
      <c r="AM89" s="39">
        <f t="shared" si="25"/>
        <v>0</v>
      </c>
      <c r="AN89" s="40">
        <f t="shared" si="26"/>
        <v>0</v>
      </c>
      <c r="AO89" s="7">
        <f t="shared" si="27"/>
      </c>
    </row>
    <row r="90" spans="1:41" ht="12.75">
      <c r="A90" s="81"/>
      <c r="B90" s="82"/>
      <c r="C90" s="82"/>
      <c r="D90" s="83"/>
      <c r="E90" s="81"/>
      <c r="R90" s="84"/>
      <c r="S90" s="84"/>
      <c r="T90" s="84"/>
      <c r="U90" s="85"/>
      <c r="V90" s="85"/>
      <c r="Y90" s="38">
        <f t="shared" si="14"/>
        <v>0</v>
      </c>
      <c r="Z90" s="38">
        <f t="shared" si="15"/>
        <v>0</v>
      </c>
      <c r="AA90" s="38">
        <f t="shared" si="16"/>
        <v>0</v>
      </c>
      <c r="AC90" s="38">
        <f t="shared" si="17"/>
        <v>0</v>
      </c>
      <c r="AD90" s="38">
        <f t="shared" si="18"/>
        <v>0</v>
      </c>
      <c r="AE90" s="38">
        <f t="shared" si="19"/>
        <v>0</v>
      </c>
      <c r="AG90" s="45">
        <f t="shared" si="20"/>
        <v>9</v>
      </c>
      <c r="AI90" s="38">
        <f t="shared" si="21"/>
        <v>0</v>
      </c>
      <c r="AJ90" s="38">
        <f t="shared" si="22"/>
        <v>0</v>
      </c>
      <c r="AK90" s="38">
        <f t="shared" si="23"/>
        <v>0</v>
      </c>
      <c r="AL90" s="38">
        <f t="shared" si="24"/>
        <v>0</v>
      </c>
      <c r="AM90" s="39">
        <f t="shared" si="25"/>
        <v>0</v>
      </c>
      <c r="AN90" s="40">
        <f t="shared" si="26"/>
        <v>0</v>
      </c>
      <c r="AO90" s="7">
        <f t="shared" si="27"/>
      </c>
    </row>
    <row r="91" spans="1:41" ht="12.75">
      <c r="A91" s="81"/>
      <c r="B91" s="82"/>
      <c r="C91" s="82"/>
      <c r="D91" s="83"/>
      <c r="E91" s="81"/>
      <c r="R91" s="84"/>
      <c r="S91" s="84"/>
      <c r="T91" s="84"/>
      <c r="U91" s="85"/>
      <c r="V91" s="85"/>
      <c r="Y91" s="38">
        <f t="shared" si="14"/>
        <v>0</v>
      </c>
      <c r="Z91" s="38">
        <f t="shared" si="15"/>
        <v>0</v>
      </c>
      <c r="AA91" s="38">
        <f t="shared" si="16"/>
        <v>0</v>
      </c>
      <c r="AC91" s="38">
        <f t="shared" si="17"/>
        <v>0</v>
      </c>
      <c r="AD91" s="38">
        <f t="shared" si="18"/>
        <v>0</v>
      </c>
      <c r="AE91" s="38">
        <f t="shared" si="19"/>
        <v>0</v>
      </c>
      <c r="AG91" s="45">
        <f t="shared" si="20"/>
        <v>10</v>
      </c>
      <c r="AI91" s="38">
        <f t="shared" si="21"/>
        <v>0</v>
      </c>
      <c r="AJ91" s="38">
        <f t="shared" si="22"/>
        <v>0</v>
      </c>
      <c r="AK91" s="38">
        <f t="shared" si="23"/>
        <v>0</v>
      </c>
      <c r="AL91" s="38">
        <f t="shared" si="24"/>
        <v>0</v>
      </c>
      <c r="AM91" s="39">
        <f t="shared" si="25"/>
        <v>0</v>
      </c>
      <c r="AN91" s="40">
        <f t="shared" si="26"/>
        <v>0</v>
      </c>
      <c r="AO91" s="7">
        <f t="shared" si="27"/>
      </c>
    </row>
    <row r="92" spans="1:41" ht="12.75">
      <c r="A92" s="87"/>
      <c r="E92" s="88"/>
      <c r="R92" s="84"/>
      <c r="S92" s="84"/>
      <c r="T92" s="84"/>
      <c r="U92" s="85"/>
      <c r="V92" s="85"/>
      <c r="Y92" s="38">
        <f t="shared" si="14"/>
        <v>0</v>
      </c>
      <c r="Z92" s="38">
        <f t="shared" si="15"/>
        <v>0</v>
      </c>
      <c r="AA92" s="38">
        <f t="shared" si="16"/>
        <v>0</v>
      </c>
      <c r="AC92" s="38">
        <f t="shared" si="17"/>
        <v>0</v>
      </c>
      <c r="AD92" s="38">
        <f t="shared" si="18"/>
        <v>0</v>
      </c>
      <c r="AE92" s="38">
        <f t="shared" si="19"/>
        <v>0</v>
      </c>
      <c r="AG92" s="45">
        <f t="shared" si="20"/>
        <v>11</v>
      </c>
      <c r="AI92" s="38">
        <f t="shared" si="21"/>
        <v>0</v>
      </c>
      <c r="AJ92" s="38">
        <f t="shared" si="22"/>
        <v>0</v>
      </c>
      <c r="AK92" s="38">
        <f t="shared" si="23"/>
        <v>0</v>
      </c>
      <c r="AL92" s="38">
        <f t="shared" si="24"/>
        <v>0</v>
      </c>
      <c r="AM92" s="39">
        <f t="shared" si="25"/>
        <v>0</v>
      </c>
      <c r="AN92" s="40">
        <f t="shared" si="26"/>
        <v>0</v>
      </c>
      <c r="AO92" s="7">
        <f t="shared" si="27"/>
      </c>
    </row>
    <row r="93" spans="1:41" ht="12.75">
      <c r="A93" s="87"/>
      <c r="E93" s="81"/>
      <c r="R93" s="84"/>
      <c r="S93" s="84"/>
      <c r="T93" s="84"/>
      <c r="U93" s="85"/>
      <c r="V93" s="85"/>
      <c r="Y93" s="38">
        <f t="shared" si="14"/>
        <v>0</v>
      </c>
      <c r="Z93" s="38">
        <f t="shared" si="15"/>
        <v>0</v>
      </c>
      <c r="AA93" s="38">
        <f t="shared" si="16"/>
        <v>0</v>
      </c>
      <c r="AC93" s="38">
        <f t="shared" si="17"/>
        <v>0</v>
      </c>
      <c r="AD93" s="38">
        <f t="shared" si="18"/>
        <v>0</v>
      </c>
      <c r="AE93" s="38">
        <f t="shared" si="19"/>
        <v>0</v>
      </c>
      <c r="AG93" s="45">
        <f t="shared" si="20"/>
        <v>12</v>
      </c>
      <c r="AI93" s="38">
        <f t="shared" si="21"/>
        <v>0</v>
      </c>
      <c r="AJ93" s="38">
        <f t="shared" si="22"/>
        <v>0</v>
      </c>
      <c r="AK93" s="38">
        <f t="shared" si="23"/>
        <v>0</v>
      </c>
      <c r="AL93" s="38">
        <f t="shared" si="24"/>
        <v>0</v>
      </c>
      <c r="AM93" s="39">
        <f t="shared" si="25"/>
        <v>0</v>
      </c>
      <c r="AN93" s="40">
        <f t="shared" si="26"/>
        <v>0</v>
      </c>
      <c r="AO93" s="7">
        <f t="shared" si="27"/>
      </c>
    </row>
    <row r="94" spans="1:41" ht="12.75">
      <c r="A94" s="81"/>
      <c r="B94" s="82"/>
      <c r="C94" s="82"/>
      <c r="D94" s="83"/>
      <c r="E94" s="81"/>
      <c r="R94" s="84"/>
      <c r="S94" s="84"/>
      <c r="T94" s="84"/>
      <c r="U94" s="85"/>
      <c r="V94" s="85"/>
      <c r="Y94" s="38">
        <f t="shared" si="14"/>
        <v>0</v>
      </c>
      <c r="Z94" s="38">
        <f t="shared" si="15"/>
        <v>0</v>
      </c>
      <c r="AA94" s="38">
        <f t="shared" si="16"/>
        <v>0</v>
      </c>
      <c r="AC94" s="38">
        <f t="shared" si="17"/>
        <v>0</v>
      </c>
      <c r="AD94" s="38">
        <f t="shared" si="18"/>
        <v>0</v>
      </c>
      <c r="AE94" s="38">
        <f t="shared" si="19"/>
        <v>0</v>
      </c>
      <c r="AG94" s="45">
        <f t="shared" si="20"/>
        <v>13</v>
      </c>
      <c r="AI94" s="38">
        <f t="shared" si="21"/>
        <v>0</v>
      </c>
      <c r="AJ94" s="38">
        <f t="shared" si="22"/>
        <v>0</v>
      </c>
      <c r="AK94" s="38">
        <f t="shared" si="23"/>
        <v>0</v>
      </c>
      <c r="AL94" s="38">
        <f t="shared" si="24"/>
        <v>0</v>
      </c>
      <c r="AM94" s="39">
        <f t="shared" si="25"/>
        <v>0</v>
      </c>
      <c r="AN94" s="40">
        <f t="shared" si="26"/>
        <v>0</v>
      </c>
      <c r="AO94" s="7">
        <f t="shared" si="27"/>
      </c>
    </row>
    <row r="95" spans="1:41" ht="12.75">
      <c r="A95" s="81"/>
      <c r="B95" s="90"/>
      <c r="C95" s="91"/>
      <c r="D95" s="83"/>
      <c r="E95" s="81"/>
      <c r="R95" s="84"/>
      <c r="S95" s="84"/>
      <c r="T95" s="84"/>
      <c r="U95" s="85"/>
      <c r="V95" s="85"/>
      <c r="Y95" s="38">
        <f t="shared" si="14"/>
        <v>0</v>
      </c>
      <c r="Z95" s="38">
        <f t="shared" si="15"/>
        <v>0</v>
      </c>
      <c r="AA95" s="38">
        <f t="shared" si="16"/>
        <v>0</v>
      </c>
      <c r="AC95" s="38">
        <f t="shared" si="17"/>
        <v>0</v>
      </c>
      <c r="AD95" s="38">
        <f t="shared" si="18"/>
        <v>0</v>
      </c>
      <c r="AE95" s="38">
        <f t="shared" si="19"/>
        <v>0</v>
      </c>
      <c r="AG95" s="45">
        <f t="shared" si="20"/>
        <v>14</v>
      </c>
      <c r="AI95" s="38">
        <f t="shared" si="21"/>
        <v>0</v>
      </c>
      <c r="AJ95" s="38">
        <f t="shared" si="22"/>
        <v>0</v>
      </c>
      <c r="AK95" s="38">
        <f t="shared" si="23"/>
        <v>0</v>
      </c>
      <c r="AL95" s="38">
        <f t="shared" si="24"/>
        <v>0</v>
      </c>
      <c r="AM95" s="39">
        <f t="shared" si="25"/>
        <v>0</v>
      </c>
      <c r="AN95" s="40">
        <f t="shared" si="26"/>
        <v>0</v>
      </c>
      <c r="AO95" s="7">
        <f t="shared" si="27"/>
      </c>
    </row>
    <row r="96" spans="1:41" ht="12.75">
      <c r="A96" s="81"/>
      <c r="B96" s="90"/>
      <c r="C96" s="91"/>
      <c r="D96" s="83"/>
      <c r="E96" s="81"/>
      <c r="R96" s="84"/>
      <c r="S96" s="84"/>
      <c r="T96" s="84"/>
      <c r="U96" s="85"/>
      <c r="V96" s="85"/>
      <c r="Y96" s="38">
        <f t="shared" si="14"/>
        <v>0</v>
      </c>
      <c r="Z96" s="38">
        <f t="shared" si="15"/>
        <v>0</v>
      </c>
      <c r="AA96" s="38">
        <f t="shared" si="16"/>
        <v>0</v>
      </c>
      <c r="AC96" s="38">
        <f t="shared" si="17"/>
        <v>0</v>
      </c>
      <c r="AD96" s="38">
        <f t="shared" si="18"/>
        <v>0</v>
      </c>
      <c r="AE96" s="38">
        <f t="shared" si="19"/>
        <v>0</v>
      </c>
      <c r="AG96" s="45">
        <f t="shared" si="20"/>
        <v>15</v>
      </c>
      <c r="AI96" s="38">
        <f t="shared" si="21"/>
        <v>0</v>
      </c>
      <c r="AJ96" s="38">
        <f t="shared" si="22"/>
        <v>0</v>
      </c>
      <c r="AK96" s="38">
        <f t="shared" si="23"/>
        <v>0</v>
      </c>
      <c r="AL96" s="38">
        <f t="shared" si="24"/>
        <v>0</v>
      </c>
      <c r="AM96" s="39">
        <f t="shared" si="25"/>
        <v>0</v>
      </c>
      <c r="AN96" s="40">
        <f t="shared" si="26"/>
        <v>0</v>
      </c>
      <c r="AO96" s="7">
        <f t="shared" si="27"/>
      </c>
    </row>
    <row r="97" spans="1:41" ht="12.75">
      <c r="A97" s="81"/>
      <c r="B97" s="82"/>
      <c r="C97" s="82"/>
      <c r="D97" s="83"/>
      <c r="E97" s="81"/>
      <c r="R97" s="84"/>
      <c r="S97" s="84"/>
      <c r="T97" s="84"/>
      <c r="U97" s="85"/>
      <c r="V97" s="85"/>
      <c r="Y97" s="38">
        <f t="shared" si="14"/>
        <v>0</v>
      </c>
      <c r="Z97" s="38">
        <f t="shared" si="15"/>
        <v>0</v>
      </c>
      <c r="AA97" s="38">
        <f t="shared" si="16"/>
        <v>0</v>
      </c>
      <c r="AC97" s="38">
        <f t="shared" si="17"/>
        <v>0</v>
      </c>
      <c r="AD97" s="38">
        <f t="shared" si="18"/>
        <v>0</v>
      </c>
      <c r="AE97" s="38">
        <f t="shared" si="19"/>
        <v>0</v>
      </c>
      <c r="AG97" s="45">
        <f t="shared" si="20"/>
        <v>16</v>
      </c>
      <c r="AI97" s="38">
        <f t="shared" si="21"/>
        <v>0</v>
      </c>
      <c r="AJ97" s="38">
        <f t="shared" si="22"/>
        <v>0</v>
      </c>
      <c r="AK97" s="38">
        <f t="shared" si="23"/>
        <v>0</v>
      </c>
      <c r="AL97" s="38">
        <f t="shared" si="24"/>
        <v>0</v>
      </c>
      <c r="AM97" s="39">
        <f t="shared" si="25"/>
        <v>0</v>
      </c>
      <c r="AN97" s="40">
        <f t="shared" si="26"/>
        <v>0</v>
      </c>
      <c r="AO97" s="7">
        <f t="shared" si="27"/>
      </c>
    </row>
    <row r="98" spans="1:41" ht="12.75">
      <c r="A98" s="81"/>
      <c r="B98" s="82"/>
      <c r="C98" s="82"/>
      <c r="D98" s="83"/>
      <c r="E98" s="81"/>
      <c r="R98" s="84"/>
      <c r="S98" s="84"/>
      <c r="T98" s="84"/>
      <c r="U98" s="85"/>
      <c r="V98" s="85"/>
      <c r="Y98" s="38">
        <f t="shared" si="14"/>
        <v>0</v>
      </c>
      <c r="Z98" s="38">
        <f t="shared" si="15"/>
        <v>0</v>
      </c>
      <c r="AA98" s="38">
        <f t="shared" si="16"/>
        <v>0</v>
      </c>
      <c r="AC98" s="38">
        <f t="shared" si="17"/>
        <v>0</v>
      </c>
      <c r="AD98" s="38">
        <f t="shared" si="18"/>
        <v>0</v>
      </c>
      <c r="AE98" s="38">
        <f t="shared" si="19"/>
        <v>0</v>
      </c>
      <c r="AG98" s="45">
        <f t="shared" si="20"/>
        <v>17</v>
      </c>
      <c r="AI98" s="38">
        <f t="shared" si="21"/>
        <v>0</v>
      </c>
      <c r="AJ98" s="38">
        <f t="shared" si="22"/>
        <v>0</v>
      </c>
      <c r="AK98" s="38">
        <f t="shared" si="23"/>
        <v>0</v>
      </c>
      <c r="AL98" s="38">
        <f t="shared" si="24"/>
        <v>0</v>
      </c>
      <c r="AM98" s="39">
        <f t="shared" si="25"/>
        <v>0</v>
      </c>
      <c r="AN98" s="40">
        <f t="shared" si="26"/>
        <v>0</v>
      </c>
      <c r="AO98" s="7">
        <f t="shared" si="27"/>
      </c>
    </row>
    <row r="99" spans="1:41" ht="12.75">
      <c r="A99" s="81"/>
      <c r="B99" s="82"/>
      <c r="C99" s="82"/>
      <c r="D99" s="83"/>
      <c r="E99" s="81"/>
      <c r="R99" s="84"/>
      <c r="S99" s="84"/>
      <c r="T99" s="84"/>
      <c r="U99" s="85"/>
      <c r="V99" s="85"/>
      <c r="Y99" s="38">
        <f t="shared" si="14"/>
        <v>0</v>
      </c>
      <c r="Z99" s="38">
        <f t="shared" si="15"/>
        <v>0</v>
      </c>
      <c r="AA99" s="38">
        <f t="shared" si="16"/>
        <v>0</v>
      </c>
      <c r="AC99" s="38">
        <f t="shared" si="17"/>
        <v>0</v>
      </c>
      <c r="AD99" s="38">
        <f t="shared" si="18"/>
        <v>0</v>
      </c>
      <c r="AE99" s="38">
        <f t="shared" si="19"/>
        <v>0</v>
      </c>
      <c r="AG99" s="45">
        <f t="shared" si="20"/>
        <v>18</v>
      </c>
      <c r="AI99" s="38">
        <f t="shared" si="21"/>
        <v>0</v>
      </c>
      <c r="AJ99" s="38">
        <f t="shared" si="22"/>
        <v>0</v>
      </c>
      <c r="AK99" s="38">
        <f t="shared" si="23"/>
        <v>0</v>
      </c>
      <c r="AL99" s="38">
        <f t="shared" si="24"/>
        <v>0</v>
      </c>
      <c r="AM99" s="39">
        <f t="shared" si="25"/>
        <v>0</v>
      </c>
      <c r="AN99" s="40">
        <f t="shared" si="26"/>
        <v>0</v>
      </c>
      <c r="AO99" s="7">
        <f t="shared" si="27"/>
      </c>
    </row>
    <row r="100" spans="1:41" ht="12.75">
      <c r="A100" s="81"/>
      <c r="B100" s="82"/>
      <c r="C100" s="82"/>
      <c r="D100" s="83"/>
      <c r="E100" s="81"/>
      <c r="R100" s="84"/>
      <c r="S100" s="84"/>
      <c r="T100" s="84"/>
      <c r="U100" s="85"/>
      <c r="V100" s="85"/>
      <c r="Y100" s="38">
        <f t="shared" si="14"/>
        <v>0</v>
      </c>
      <c r="Z100" s="38">
        <f t="shared" si="15"/>
        <v>0</v>
      </c>
      <c r="AA100" s="38">
        <f t="shared" si="16"/>
        <v>0</v>
      </c>
      <c r="AC100" s="38">
        <f t="shared" si="17"/>
        <v>0</v>
      </c>
      <c r="AD100" s="38">
        <f t="shared" si="18"/>
        <v>0</v>
      </c>
      <c r="AE100" s="38">
        <f t="shared" si="19"/>
        <v>0</v>
      </c>
      <c r="AG100" s="45">
        <f t="shared" si="20"/>
        <v>19</v>
      </c>
      <c r="AI100" s="38">
        <f t="shared" si="21"/>
        <v>0</v>
      </c>
      <c r="AJ100" s="38">
        <f t="shared" si="22"/>
        <v>0</v>
      </c>
      <c r="AK100" s="38">
        <f t="shared" si="23"/>
        <v>0</v>
      </c>
      <c r="AL100" s="38">
        <f t="shared" si="24"/>
        <v>0</v>
      </c>
      <c r="AM100" s="39">
        <f t="shared" si="25"/>
        <v>0</v>
      </c>
      <c r="AN100" s="40">
        <f t="shared" si="26"/>
        <v>0</v>
      </c>
      <c r="AO100" s="7">
        <f t="shared" si="27"/>
      </c>
    </row>
    <row r="101" spans="1:23" ht="15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</row>
    <row r="102" spans="1:23" ht="15.75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</row>
    <row r="103" spans="1:23" ht="15.75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</row>
    <row r="104" spans="1:23" ht="15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</row>
    <row r="105" spans="1:23" ht="15.75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</row>
    <row r="106" spans="1:23" ht="15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</row>
    <row r="107" spans="1:23" ht="15.75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</row>
    <row r="108" spans="1:23" ht="15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</row>
    <row r="109" spans="1:23" ht="15.75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</row>
    <row r="110" spans="1:23" ht="15.75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</row>
    <row r="111" spans="1:23" ht="15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</row>
    <row r="112" spans="1:23" ht="15.75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</row>
    <row r="113" spans="1:23" ht="15.7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</row>
    <row r="114" spans="1:23" ht="15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</row>
    <row r="115" spans="1:23" ht="15.75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</row>
    <row r="116" spans="1:23" ht="15.75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</row>
  </sheetData>
  <sheetProtection password="ECC9" sheet="1" objects="1" scenarios="1"/>
  <printOptions gridLines="1"/>
  <pageMargins left="0.31496062992125984" right="0.5905511811023623" top="0.8661417322834646" bottom="0.7874015748031497" header="0.5118110236220472" footer="0.5118110236220472"/>
  <pageSetup fitToHeight="2" fitToWidth="1" horizontalDpi="360" verticalDpi="360" orientation="landscape" paperSize="9" scale="90" r:id="rId1"/>
  <headerFooter alignWithMargins="0">
    <oddHeader>&amp;CYNR2003 Class results based on length&amp;R&amp;D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C4" sqref="C4"/>
    </sheetView>
  </sheetViews>
  <sheetFormatPr defaultColWidth="9.00390625" defaultRowHeight="30" customHeight="1"/>
  <cols>
    <col min="1" max="1" width="5.625" style="13" customWidth="1"/>
    <col min="2" max="2" width="15.625" style="21" customWidth="1"/>
    <col min="3" max="4" width="5.625" style="12" customWidth="1"/>
    <col min="5" max="5" width="5.625" style="19" customWidth="1"/>
    <col min="6" max="7" width="5.625" style="12" customWidth="1"/>
    <col min="8" max="8" width="5.625" style="19" customWidth="1"/>
    <col min="9" max="26" width="3.125" style="12" customWidth="1"/>
    <col min="27" max="16384" width="9.00390625" style="6" customWidth="1"/>
  </cols>
  <sheetData>
    <row r="1" spans="1:26" ht="30" customHeight="1">
      <c r="A1" s="11" t="s">
        <v>0</v>
      </c>
      <c r="B1" s="2" t="s">
        <v>1</v>
      </c>
      <c r="D1" s="9" t="s">
        <v>5</v>
      </c>
      <c r="E1" s="8"/>
      <c r="G1" s="9" t="s">
        <v>10</v>
      </c>
      <c r="H1" s="8"/>
      <c r="J1" s="9" t="s">
        <v>5</v>
      </c>
      <c r="K1" s="9"/>
      <c r="M1" s="9" t="s">
        <v>6</v>
      </c>
      <c r="N1" s="9"/>
      <c r="P1" s="9" t="s">
        <v>7</v>
      </c>
      <c r="Q1" s="9"/>
      <c r="S1" s="9" t="s">
        <v>8</v>
      </c>
      <c r="T1" s="9"/>
      <c r="V1" s="9" t="s">
        <v>9</v>
      </c>
      <c r="W1" s="9"/>
      <c r="Y1" s="9" t="s">
        <v>10</v>
      </c>
      <c r="Z1" s="9"/>
    </row>
    <row r="2" spans="1:26" s="26" customFormat="1" ht="30" customHeight="1">
      <c r="A2" s="22"/>
      <c r="B2" s="23"/>
      <c r="C2" s="24" t="s">
        <v>21</v>
      </c>
      <c r="D2" s="24" t="s">
        <v>22</v>
      </c>
      <c r="E2" s="25" t="s">
        <v>23</v>
      </c>
      <c r="F2" s="24" t="s">
        <v>21</v>
      </c>
      <c r="G2" s="24" t="s">
        <v>22</v>
      </c>
      <c r="H2" s="25" t="s">
        <v>23</v>
      </c>
      <c r="I2" s="24" t="s">
        <v>21</v>
      </c>
      <c r="J2" s="24" t="s">
        <v>22</v>
      </c>
      <c r="K2" s="24" t="s">
        <v>23</v>
      </c>
      <c r="L2" s="24" t="s">
        <v>21</v>
      </c>
      <c r="M2" s="24" t="s">
        <v>22</v>
      </c>
      <c r="N2" s="24" t="s">
        <v>23</v>
      </c>
      <c r="O2" s="24" t="s">
        <v>21</v>
      </c>
      <c r="P2" s="24" t="s">
        <v>22</v>
      </c>
      <c r="Q2" s="24" t="s">
        <v>23</v>
      </c>
      <c r="R2" s="24" t="s">
        <v>21</v>
      </c>
      <c r="S2" s="24" t="s">
        <v>22</v>
      </c>
      <c r="T2" s="24" t="s">
        <v>23</v>
      </c>
      <c r="U2" s="24" t="s">
        <v>21</v>
      </c>
      <c r="V2" s="24" t="s">
        <v>22</v>
      </c>
      <c r="W2" s="24" t="s">
        <v>23</v>
      </c>
      <c r="X2" s="24" t="s">
        <v>21</v>
      </c>
      <c r="Y2" s="24" t="s">
        <v>22</v>
      </c>
      <c r="Z2" s="24" t="s">
        <v>23</v>
      </c>
    </row>
    <row r="3" spans="1:26" ht="30" customHeight="1">
      <c r="A3" s="11">
        <v>2</v>
      </c>
      <c r="B3" s="2" t="s">
        <v>92</v>
      </c>
      <c r="C3" s="9"/>
      <c r="D3" s="9"/>
      <c r="E3" s="8"/>
      <c r="F3" s="9"/>
      <c r="G3" s="9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9"/>
    </row>
    <row r="4" spans="1:26" ht="30" customHeight="1">
      <c r="A4" s="11">
        <v>3</v>
      </c>
      <c r="B4" s="2" t="s">
        <v>26</v>
      </c>
      <c r="C4" s="9"/>
      <c r="D4" s="9"/>
      <c r="E4" s="8"/>
      <c r="F4" s="9"/>
      <c r="G4" s="9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10"/>
      <c r="W4" s="10"/>
      <c r="X4" s="10"/>
      <c r="Y4" s="10"/>
      <c r="Z4" s="9"/>
    </row>
    <row r="5" spans="1:26" ht="30" customHeight="1">
      <c r="A5" s="11">
        <v>5</v>
      </c>
      <c r="B5" s="2" t="s">
        <v>93</v>
      </c>
      <c r="C5" s="9"/>
      <c r="D5" s="9"/>
      <c r="E5" s="8"/>
      <c r="F5" s="9"/>
      <c r="G5" s="9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  <c r="V5" s="10"/>
      <c r="W5" s="10"/>
      <c r="X5" s="10"/>
      <c r="Y5" s="10"/>
      <c r="Z5" s="9"/>
    </row>
    <row r="6" spans="1:26" ht="30" customHeight="1">
      <c r="A6" s="11">
        <v>7</v>
      </c>
      <c r="B6" s="2" t="s">
        <v>28</v>
      </c>
      <c r="C6" s="9"/>
      <c r="D6" s="9"/>
      <c r="E6" s="8"/>
      <c r="F6" s="9"/>
      <c r="G6" s="9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10"/>
      <c r="W6" s="10"/>
      <c r="X6" s="10"/>
      <c r="Y6" s="10"/>
      <c r="Z6" s="9"/>
    </row>
    <row r="7" spans="1:26" s="17" customFormat="1" ht="30" customHeight="1">
      <c r="A7" s="14">
        <v>8</v>
      </c>
      <c r="B7" s="20" t="s">
        <v>29</v>
      </c>
      <c r="C7" s="15"/>
      <c r="D7" s="15"/>
      <c r="E7" s="18"/>
      <c r="F7" s="15"/>
      <c r="G7" s="15"/>
      <c r="H7" s="1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  <c r="V7" s="16"/>
      <c r="W7" s="16"/>
      <c r="X7" s="16"/>
      <c r="Y7" s="16"/>
      <c r="Z7" s="15"/>
    </row>
    <row r="8" spans="1:26" ht="30" customHeight="1">
      <c r="A8" s="11">
        <v>9</v>
      </c>
      <c r="B8" s="2" t="s">
        <v>94</v>
      </c>
      <c r="C8" s="9"/>
      <c r="D8" s="9"/>
      <c r="E8" s="8"/>
      <c r="F8" s="9"/>
      <c r="G8" s="9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10"/>
      <c r="W8" s="10"/>
      <c r="X8" s="10"/>
      <c r="Y8" s="10"/>
      <c r="Z8" s="9"/>
    </row>
    <row r="9" spans="1:26" ht="30" customHeight="1">
      <c r="A9" s="11">
        <v>11</v>
      </c>
      <c r="B9" s="2" t="s">
        <v>95</v>
      </c>
      <c r="C9" s="9"/>
      <c r="D9" s="9"/>
      <c r="E9" s="8"/>
      <c r="F9" s="9"/>
      <c r="G9" s="9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  <c r="V9" s="10"/>
      <c r="W9" s="10"/>
      <c r="X9" s="10"/>
      <c r="Y9" s="10"/>
      <c r="Z9" s="9"/>
    </row>
    <row r="10" spans="1:26" ht="30" customHeight="1">
      <c r="A10" s="11">
        <v>13</v>
      </c>
      <c r="B10" s="2" t="s">
        <v>30</v>
      </c>
      <c r="C10" s="9"/>
      <c r="D10" s="9"/>
      <c r="E10" s="8"/>
      <c r="F10" s="9"/>
      <c r="G10" s="9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0"/>
      <c r="W10" s="10"/>
      <c r="X10" s="10"/>
      <c r="Y10" s="10"/>
      <c r="Z10" s="9"/>
    </row>
    <row r="11" spans="1:26" ht="30" customHeight="1">
      <c r="A11" s="11">
        <v>21</v>
      </c>
      <c r="B11" s="2" t="s">
        <v>96</v>
      </c>
      <c r="C11" s="9"/>
      <c r="D11" s="9"/>
      <c r="E11" s="8"/>
      <c r="F11" s="9"/>
      <c r="G11" s="9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0"/>
      <c r="W11" s="10"/>
      <c r="X11" s="10"/>
      <c r="Y11" s="10"/>
      <c r="Z11" s="9"/>
    </row>
    <row r="12" spans="1:26" s="17" customFormat="1" ht="30" customHeight="1">
      <c r="A12" s="14">
        <v>22</v>
      </c>
      <c r="B12" s="20" t="s">
        <v>32</v>
      </c>
      <c r="C12" s="15"/>
      <c r="D12" s="15"/>
      <c r="E12" s="18"/>
      <c r="F12" s="15"/>
      <c r="G12" s="15"/>
      <c r="H12" s="1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15"/>
    </row>
    <row r="13" spans="1:26" ht="30" customHeight="1">
      <c r="A13" s="11">
        <v>24</v>
      </c>
      <c r="B13" s="2" t="s">
        <v>34</v>
      </c>
      <c r="C13" s="9"/>
      <c r="D13" s="9"/>
      <c r="E13" s="8"/>
      <c r="F13" s="9"/>
      <c r="G13" s="9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10"/>
      <c r="Z13" s="9"/>
    </row>
    <row r="14" spans="1:26" ht="30" customHeight="1">
      <c r="A14" s="11">
        <v>25</v>
      </c>
      <c r="B14" s="2" t="s">
        <v>97</v>
      </c>
      <c r="C14" s="9"/>
      <c r="D14" s="9"/>
      <c r="E14" s="8"/>
      <c r="F14" s="9"/>
      <c r="G14" s="9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10"/>
      <c r="W14" s="10"/>
      <c r="X14" s="10"/>
      <c r="Y14" s="10"/>
      <c r="Z14" s="9"/>
    </row>
    <row r="15" spans="1:26" ht="30" customHeight="1">
      <c r="A15" s="11">
        <v>39</v>
      </c>
      <c r="B15" s="2" t="s">
        <v>36</v>
      </c>
      <c r="C15" s="9"/>
      <c r="D15" s="9"/>
      <c r="E15" s="8"/>
      <c r="F15" s="9"/>
      <c r="G15" s="9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0" customHeight="1">
      <c r="A16" s="11">
        <v>44</v>
      </c>
      <c r="B16" s="2" t="s">
        <v>98</v>
      </c>
      <c r="C16" s="9"/>
      <c r="D16" s="9"/>
      <c r="E16" s="8"/>
      <c r="F16" s="9"/>
      <c r="G16" s="9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10"/>
      <c r="Z16" s="9"/>
    </row>
    <row r="17" spans="1:26" s="17" customFormat="1" ht="30" customHeight="1">
      <c r="A17" s="14">
        <v>48</v>
      </c>
      <c r="B17" s="20" t="s">
        <v>38</v>
      </c>
      <c r="C17" s="15"/>
      <c r="D17" s="15"/>
      <c r="E17" s="18"/>
      <c r="F17" s="15"/>
      <c r="G17" s="15"/>
      <c r="H17" s="18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6"/>
      <c r="W17" s="16"/>
      <c r="X17" s="16"/>
      <c r="Y17" s="16"/>
      <c r="Z17" s="15"/>
    </row>
    <row r="18" spans="1:26" ht="30" customHeight="1">
      <c r="A18" s="11">
        <v>51</v>
      </c>
      <c r="B18" s="2" t="s">
        <v>39</v>
      </c>
      <c r="C18" s="9"/>
      <c r="D18" s="9"/>
      <c r="E18" s="8"/>
      <c r="F18" s="9"/>
      <c r="G18" s="9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10"/>
      <c r="Z18" s="9"/>
    </row>
    <row r="19" spans="1:26" ht="30" customHeight="1">
      <c r="A19" s="11">
        <v>52</v>
      </c>
      <c r="B19" s="2" t="s">
        <v>99</v>
      </c>
      <c r="C19" s="9"/>
      <c r="D19" s="9"/>
      <c r="E19" s="8"/>
      <c r="F19" s="9"/>
      <c r="G19" s="9"/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  <c r="V19" s="10"/>
      <c r="W19" s="10"/>
      <c r="X19" s="10"/>
      <c r="Y19" s="10"/>
      <c r="Z19" s="9"/>
    </row>
    <row r="20" spans="1:26" ht="30" customHeight="1">
      <c r="A20" s="11">
        <v>54</v>
      </c>
      <c r="B20" s="2" t="s">
        <v>65</v>
      </c>
      <c r="C20" s="9"/>
      <c r="D20" s="9"/>
      <c r="E20" s="8"/>
      <c r="F20" s="9"/>
      <c r="G20" s="9"/>
      <c r="H20" s="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10"/>
      <c r="Z20" s="9"/>
    </row>
    <row r="21" spans="1:26" ht="30" customHeight="1">
      <c r="A21" s="11">
        <v>64</v>
      </c>
      <c r="B21" s="2" t="s">
        <v>100</v>
      </c>
      <c r="C21" s="9"/>
      <c r="D21" s="9"/>
      <c r="E21" s="8"/>
      <c r="F21" s="9"/>
      <c r="G21" s="9"/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10"/>
      <c r="W21" s="10"/>
      <c r="X21" s="10"/>
      <c r="Y21" s="10"/>
      <c r="Z21" s="9"/>
    </row>
    <row r="22" spans="1:26" s="17" customFormat="1" ht="30" customHeight="1">
      <c r="A22" s="14">
        <v>72</v>
      </c>
      <c r="B22" s="20" t="s">
        <v>101</v>
      </c>
      <c r="C22" s="15"/>
      <c r="D22" s="15"/>
      <c r="E22" s="18"/>
      <c r="F22" s="15"/>
      <c r="G22" s="15"/>
      <c r="H22" s="18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6"/>
      <c r="W22" s="16"/>
      <c r="X22" s="16"/>
      <c r="Y22" s="16"/>
      <c r="Z22" s="15"/>
    </row>
  </sheetData>
  <printOptions gridLines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&amp;CYNR 1994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J7">
      <selection activeCell="B3" sqref="B3"/>
    </sheetView>
  </sheetViews>
  <sheetFormatPr defaultColWidth="9.00390625" defaultRowHeight="15.75"/>
  <cols>
    <col min="1" max="1" width="3.875" style="35" customWidth="1"/>
    <col min="2" max="2" width="13.375" style="33" customWidth="1"/>
    <col min="3" max="3" width="15.25390625" style="33" customWidth="1"/>
    <col min="4" max="4" width="6.75390625" style="35" customWidth="1"/>
    <col min="5" max="5" width="4.25390625" style="35" customWidth="1"/>
    <col min="6" max="6" width="29.00390625" style="35" customWidth="1"/>
    <col min="7" max="7" width="3.875" style="35" customWidth="1"/>
    <col min="8" max="8" width="15.25390625" style="33" customWidth="1"/>
    <col min="9" max="9" width="15.625" style="33" customWidth="1"/>
    <col min="10" max="10" width="6.75390625" style="35" customWidth="1"/>
    <col min="11" max="11" width="4.25390625" style="35" customWidth="1"/>
    <col min="12" max="16384" width="9.00390625" style="35" customWidth="1"/>
  </cols>
  <sheetData>
    <row r="1" spans="1:11" ht="14.25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4"/>
      <c r="G1" s="32" t="s">
        <v>0</v>
      </c>
      <c r="H1" s="33" t="s">
        <v>1</v>
      </c>
      <c r="I1" s="33" t="s">
        <v>2</v>
      </c>
      <c r="J1" s="33" t="s">
        <v>3</v>
      </c>
      <c r="K1" s="35" t="s">
        <v>4</v>
      </c>
    </row>
    <row r="2" ht="14.25">
      <c r="D2" s="33"/>
    </row>
    <row r="3" spans="1:11" ht="14.25">
      <c r="A3" s="46">
        <v>2</v>
      </c>
      <c r="B3" s="46" t="s">
        <v>92</v>
      </c>
      <c r="C3" s="46" t="s">
        <v>102</v>
      </c>
      <c r="D3" s="36">
        <v>35</v>
      </c>
      <c r="E3" s="46">
        <v>-2</v>
      </c>
      <c r="F3" s="34"/>
      <c r="G3" s="46">
        <v>165</v>
      </c>
      <c r="H3" s="46" t="s">
        <v>103</v>
      </c>
      <c r="I3" s="46" t="s">
        <v>104</v>
      </c>
      <c r="J3" s="36">
        <v>34</v>
      </c>
      <c r="K3" s="46">
        <v>-3</v>
      </c>
    </row>
    <row r="4" spans="1:11" ht="14.25">
      <c r="A4" s="46">
        <v>3</v>
      </c>
      <c r="B4" s="46" t="s">
        <v>26</v>
      </c>
      <c r="C4" s="46" t="s">
        <v>105</v>
      </c>
      <c r="D4" s="36">
        <v>38</v>
      </c>
      <c r="E4" s="46">
        <v>9</v>
      </c>
      <c r="F4" s="34"/>
      <c r="G4" s="46">
        <v>175</v>
      </c>
      <c r="H4" s="46" t="s">
        <v>52</v>
      </c>
      <c r="I4" s="46" t="s">
        <v>106</v>
      </c>
      <c r="J4" s="36">
        <v>31</v>
      </c>
      <c r="K4" s="46">
        <v>-8</v>
      </c>
    </row>
    <row r="5" spans="1:11" ht="14.25">
      <c r="A5" s="46">
        <v>5</v>
      </c>
      <c r="B5" s="46" t="s">
        <v>93</v>
      </c>
      <c r="C5" s="46" t="s">
        <v>107</v>
      </c>
      <c r="D5" s="36">
        <v>36</v>
      </c>
      <c r="E5" s="46">
        <v>-13</v>
      </c>
      <c r="F5" s="34"/>
      <c r="G5" s="46">
        <v>177</v>
      </c>
      <c r="H5" s="46" t="s">
        <v>65</v>
      </c>
      <c r="I5" s="46" t="s">
        <v>108</v>
      </c>
      <c r="J5" s="36">
        <v>35</v>
      </c>
      <c r="K5" s="46">
        <v>-5</v>
      </c>
    </row>
    <row r="6" spans="1:11" ht="14.25">
      <c r="A6" s="46">
        <v>6</v>
      </c>
      <c r="B6" s="46" t="s">
        <v>39</v>
      </c>
      <c r="C6" s="46" t="s">
        <v>109</v>
      </c>
      <c r="D6" s="36">
        <v>39.9</v>
      </c>
      <c r="E6" s="46">
        <v>-11</v>
      </c>
      <c r="F6" s="34"/>
      <c r="G6" s="46">
        <v>189</v>
      </c>
      <c r="H6" s="46" t="s">
        <v>110</v>
      </c>
      <c r="I6" s="46" t="s">
        <v>111</v>
      </c>
      <c r="J6" s="36">
        <v>26</v>
      </c>
      <c r="K6" s="46">
        <v>-11</v>
      </c>
    </row>
    <row r="7" spans="1:11" ht="14.25">
      <c r="A7" s="46">
        <v>7</v>
      </c>
      <c r="B7" s="46" t="s">
        <v>28</v>
      </c>
      <c r="C7" s="46" t="s">
        <v>112</v>
      </c>
      <c r="D7" s="36">
        <v>32</v>
      </c>
      <c r="E7" s="46">
        <v>-10</v>
      </c>
      <c r="F7" s="34"/>
      <c r="G7" s="46">
        <v>192</v>
      </c>
      <c r="H7" s="46" t="s">
        <v>113</v>
      </c>
      <c r="I7" s="46" t="s">
        <v>114</v>
      </c>
      <c r="J7" s="36">
        <v>24</v>
      </c>
      <c r="K7" s="46">
        <v>-20</v>
      </c>
    </row>
    <row r="8" spans="1:11" ht="14.25">
      <c r="A8" s="46">
        <v>8</v>
      </c>
      <c r="B8" s="46" t="s">
        <v>29</v>
      </c>
      <c r="C8" s="46" t="s">
        <v>115</v>
      </c>
      <c r="D8" s="36">
        <v>32</v>
      </c>
      <c r="E8" s="46">
        <v>-8</v>
      </c>
      <c r="F8" s="34"/>
      <c r="G8" s="46">
        <v>202</v>
      </c>
      <c r="H8" s="46" t="s">
        <v>116</v>
      </c>
      <c r="I8" s="46" t="s">
        <v>117</v>
      </c>
      <c r="J8" s="36">
        <v>28</v>
      </c>
      <c r="K8" s="46">
        <v>-9</v>
      </c>
    </row>
    <row r="9" spans="1:11" ht="14.25">
      <c r="A9" s="46">
        <v>9</v>
      </c>
      <c r="B9" s="46" t="s">
        <v>94</v>
      </c>
      <c r="C9" s="46" t="s">
        <v>118</v>
      </c>
      <c r="D9" s="36">
        <v>29</v>
      </c>
      <c r="E9" s="46">
        <v>-8</v>
      </c>
      <c r="F9" s="34"/>
      <c r="G9" s="46">
        <v>205</v>
      </c>
      <c r="H9" s="46" t="s">
        <v>53</v>
      </c>
      <c r="I9" s="46" t="s">
        <v>119</v>
      </c>
      <c r="J9" s="36">
        <v>29</v>
      </c>
      <c r="K9" s="46">
        <v>-15</v>
      </c>
    </row>
    <row r="10" spans="1:11" ht="14.25">
      <c r="A10" s="46">
        <v>18</v>
      </c>
      <c r="B10" s="46" t="s">
        <v>31</v>
      </c>
      <c r="C10" s="46" t="s">
        <v>120</v>
      </c>
      <c r="D10" s="36">
        <v>27</v>
      </c>
      <c r="E10" s="46">
        <v>-17</v>
      </c>
      <c r="F10" s="34"/>
      <c r="G10" s="46">
        <v>208</v>
      </c>
      <c r="H10" s="46" t="s">
        <v>121</v>
      </c>
      <c r="I10" s="46" t="s">
        <v>122</v>
      </c>
      <c r="J10" s="36">
        <v>25</v>
      </c>
      <c r="K10" s="46">
        <v>-9</v>
      </c>
    </row>
    <row r="11" spans="1:11" ht="14.25">
      <c r="A11" s="46">
        <v>21</v>
      </c>
      <c r="B11" s="46" t="s">
        <v>96</v>
      </c>
      <c r="C11" s="46" t="s">
        <v>123</v>
      </c>
      <c r="D11" s="36">
        <v>27</v>
      </c>
      <c r="E11" s="46">
        <v>-14</v>
      </c>
      <c r="F11" s="34"/>
      <c r="G11" s="46">
        <v>210</v>
      </c>
      <c r="H11" s="46" t="s">
        <v>124</v>
      </c>
      <c r="I11" s="46" t="s">
        <v>125</v>
      </c>
      <c r="J11" s="36">
        <v>25</v>
      </c>
      <c r="K11" s="46">
        <v>-13</v>
      </c>
    </row>
    <row r="12" spans="1:11" ht="14.25">
      <c r="A12" s="46">
        <v>22</v>
      </c>
      <c r="B12" s="46" t="s">
        <v>32</v>
      </c>
      <c r="C12" s="46" t="s">
        <v>126</v>
      </c>
      <c r="D12" s="36">
        <v>29.5</v>
      </c>
      <c r="E12" s="46">
        <v>-1</v>
      </c>
      <c r="F12" s="34"/>
      <c r="G12" s="46">
        <v>215</v>
      </c>
      <c r="H12" s="46" t="s">
        <v>54</v>
      </c>
      <c r="I12" s="46" t="s">
        <v>127</v>
      </c>
      <c r="J12" s="36">
        <v>36</v>
      </c>
      <c r="K12" s="46">
        <v>4</v>
      </c>
    </row>
    <row r="13" spans="1:11" ht="14.25">
      <c r="A13" s="46">
        <v>24</v>
      </c>
      <c r="B13" s="46" t="s">
        <v>34</v>
      </c>
      <c r="C13" s="46" t="s">
        <v>128</v>
      </c>
      <c r="D13" s="36">
        <v>27.5</v>
      </c>
      <c r="E13" s="46">
        <v>-11</v>
      </c>
      <c r="F13" s="34"/>
      <c r="G13" s="46">
        <v>219</v>
      </c>
      <c r="H13" s="46" t="s">
        <v>55</v>
      </c>
      <c r="I13" s="46" t="s">
        <v>129</v>
      </c>
      <c r="J13" s="36">
        <v>36</v>
      </c>
      <c r="K13" s="46">
        <v>4</v>
      </c>
    </row>
    <row r="14" spans="1:11" ht="14.25">
      <c r="A14" s="46">
        <v>25</v>
      </c>
      <c r="B14" s="46" t="s">
        <v>97</v>
      </c>
      <c r="C14" s="46" t="s">
        <v>130</v>
      </c>
      <c r="D14" s="36">
        <v>26</v>
      </c>
      <c r="E14" s="46">
        <v>-11</v>
      </c>
      <c r="F14" s="34"/>
      <c r="G14" s="46">
        <v>223</v>
      </c>
      <c r="H14" s="46" t="s">
        <v>56</v>
      </c>
      <c r="I14" s="46" t="s">
        <v>131</v>
      </c>
      <c r="J14" s="36">
        <v>25.25</v>
      </c>
      <c r="K14" s="46">
        <v>-11</v>
      </c>
    </row>
    <row r="15" spans="1:11" ht="14.25">
      <c r="A15" s="46">
        <v>39</v>
      </c>
      <c r="B15" s="46" t="s">
        <v>36</v>
      </c>
      <c r="C15" s="46" t="s">
        <v>132</v>
      </c>
      <c r="D15" s="36">
        <v>24</v>
      </c>
      <c r="E15" s="46">
        <v>-15</v>
      </c>
      <c r="F15" s="34"/>
      <c r="G15" s="46">
        <v>225</v>
      </c>
      <c r="H15" s="46" t="s">
        <v>133</v>
      </c>
      <c r="I15" s="46" t="s">
        <v>134</v>
      </c>
      <c r="J15" s="36">
        <v>28</v>
      </c>
      <c r="K15" s="46">
        <v>-17</v>
      </c>
    </row>
    <row r="16" spans="1:11" ht="14.25">
      <c r="A16" s="46">
        <v>48</v>
      </c>
      <c r="B16" s="46" t="s">
        <v>38</v>
      </c>
      <c r="C16" s="46" t="s">
        <v>135</v>
      </c>
      <c r="D16" s="36">
        <v>36</v>
      </c>
      <c r="E16" s="46">
        <v>-15</v>
      </c>
      <c r="F16" s="34"/>
      <c r="G16" s="46">
        <v>251</v>
      </c>
      <c r="H16" s="46" t="s">
        <v>136</v>
      </c>
      <c r="I16" s="46" t="s">
        <v>137</v>
      </c>
      <c r="J16" s="36">
        <v>34</v>
      </c>
      <c r="K16" s="46">
        <v>-16</v>
      </c>
    </row>
    <row r="17" spans="1:11" ht="14.25">
      <c r="A17" s="46">
        <v>51</v>
      </c>
      <c r="B17" s="46" t="s">
        <v>39</v>
      </c>
      <c r="C17" s="46" t="s">
        <v>138</v>
      </c>
      <c r="D17" s="36">
        <v>27.5</v>
      </c>
      <c r="E17" s="46">
        <v>-15</v>
      </c>
      <c r="F17" s="34"/>
      <c r="G17" s="46">
        <v>256</v>
      </c>
      <c r="H17" s="46" t="s">
        <v>139</v>
      </c>
      <c r="I17" s="46" t="s">
        <v>140</v>
      </c>
      <c r="J17" s="36">
        <v>24.8</v>
      </c>
      <c r="K17" s="46">
        <v>-12</v>
      </c>
    </row>
    <row r="18" spans="1:11" ht="14.25">
      <c r="A18" s="46">
        <v>52</v>
      </c>
      <c r="B18" s="46" t="s">
        <v>40</v>
      </c>
      <c r="C18" s="46" t="s">
        <v>141</v>
      </c>
      <c r="D18" s="36">
        <v>43</v>
      </c>
      <c r="E18" s="46">
        <v>7</v>
      </c>
      <c r="F18" s="34"/>
      <c r="G18" s="46">
        <v>259</v>
      </c>
      <c r="H18" s="46" t="s">
        <v>60</v>
      </c>
      <c r="I18" s="46" t="s">
        <v>142</v>
      </c>
      <c r="J18" s="36">
        <v>25</v>
      </c>
      <c r="K18" s="46">
        <v>-10</v>
      </c>
    </row>
    <row r="19" spans="1:11" ht="14.25">
      <c r="A19" s="46">
        <v>53</v>
      </c>
      <c r="B19" s="46" t="s">
        <v>143</v>
      </c>
      <c r="C19" s="46" t="s">
        <v>144</v>
      </c>
      <c r="D19" s="36">
        <v>26</v>
      </c>
      <c r="E19" s="46">
        <v>-19</v>
      </c>
      <c r="F19" s="34"/>
      <c r="G19" s="46">
        <v>262</v>
      </c>
      <c r="H19" s="46" t="s">
        <v>62</v>
      </c>
      <c r="I19" s="46" t="s">
        <v>145</v>
      </c>
      <c r="J19" s="36">
        <v>28</v>
      </c>
      <c r="K19" s="46">
        <v>-5</v>
      </c>
    </row>
    <row r="20" spans="1:11" ht="14.25">
      <c r="A20" s="46">
        <v>54</v>
      </c>
      <c r="B20" s="46" t="s">
        <v>65</v>
      </c>
      <c r="C20" s="46" t="s">
        <v>146</v>
      </c>
      <c r="D20" s="36">
        <v>21.5</v>
      </c>
      <c r="E20" s="46">
        <v>-21</v>
      </c>
      <c r="F20" s="34"/>
      <c r="G20" s="46">
        <v>264</v>
      </c>
      <c r="H20" s="46" t="s">
        <v>63</v>
      </c>
      <c r="I20" s="46" t="s">
        <v>147</v>
      </c>
      <c r="J20" s="36">
        <v>25.25</v>
      </c>
      <c r="K20" s="46">
        <v>-10</v>
      </c>
    </row>
    <row r="21" spans="1:11" ht="14.25">
      <c r="A21" s="46">
        <v>64</v>
      </c>
      <c r="B21" s="46" t="s">
        <v>100</v>
      </c>
      <c r="C21" s="46" t="s">
        <v>148</v>
      </c>
      <c r="D21" s="36">
        <v>24.9</v>
      </c>
      <c r="E21" s="46">
        <v>-16</v>
      </c>
      <c r="F21" s="34"/>
      <c r="G21" s="46">
        <v>265</v>
      </c>
      <c r="H21" s="46" t="s">
        <v>64</v>
      </c>
      <c r="I21" s="46" t="s">
        <v>149</v>
      </c>
      <c r="J21" s="36">
        <v>28</v>
      </c>
      <c r="K21" s="46">
        <v>-6</v>
      </c>
    </row>
    <row r="22" spans="1:11" ht="14.25">
      <c r="A22" s="46">
        <v>82</v>
      </c>
      <c r="B22" s="46" t="s">
        <v>150</v>
      </c>
      <c r="C22" s="46" t="s">
        <v>151</v>
      </c>
      <c r="D22" s="36">
        <v>32</v>
      </c>
      <c r="E22" s="46">
        <v>-9</v>
      </c>
      <c r="F22" s="34"/>
      <c r="G22" s="46">
        <v>266</v>
      </c>
      <c r="H22" s="46" t="s">
        <v>152</v>
      </c>
      <c r="I22" s="46" t="s">
        <v>153</v>
      </c>
      <c r="J22" s="36">
        <v>25</v>
      </c>
      <c r="K22" s="46">
        <v>-8</v>
      </c>
    </row>
    <row r="23" spans="1:11" ht="14.25">
      <c r="A23" s="46">
        <v>96</v>
      </c>
      <c r="B23" s="46" t="s">
        <v>41</v>
      </c>
      <c r="C23" s="46" t="s">
        <v>154</v>
      </c>
      <c r="D23" s="36">
        <v>24</v>
      </c>
      <c r="E23" s="46">
        <v>-23</v>
      </c>
      <c r="F23" s="34"/>
      <c r="G23" s="46">
        <v>275</v>
      </c>
      <c r="H23" s="46" t="s">
        <v>65</v>
      </c>
      <c r="I23" s="46" t="s">
        <v>155</v>
      </c>
      <c r="J23" s="36">
        <v>20.5</v>
      </c>
      <c r="K23" s="46">
        <v>-19</v>
      </c>
    </row>
    <row r="24" spans="1:11" ht="14.25">
      <c r="A24" s="46">
        <v>107</v>
      </c>
      <c r="B24" s="46" t="s">
        <v>156</v>
      </c>
      <c r="C24" s="46" t="s">
        <v>157</v>
      </c>
      <c r="D24" s="36">
        <v>27</v>
      </c>
      <c r="E24" s="46">
        <v>-20</v>
      </c>
      <c r="F24" s="34"/>
      <c r="G24" s="46">
        <v>279</v>
      </c>
      <c r="H24" s="46" t="s">
        <v>67</v>
      </c>
      <c r="I24" s="46" t="s">
        <v>158</v>
      </c>
      <c r="J24" s="36">
        <v>24.9</v>
      </c>
      <c r="K24" s="46">
        <v>-20</v>
      </c>
    </row>
    <row r="25" spans="1:11" ht="14.25">
      <c r="A25" s="46">
        <v>109</v>
      </c>
      <c r="B25" s="46" t="s">
        <v>42</v>
      </c>
      <c r="C25" s="46" t="s">
        <v>159</v>
      </c>
      <c r="D25" s="36">
        <v>25</v>
      </c>
      <c r="E25" s="46">
        <v>-23</v>
      </c>
      <c r="F25" s="34"/>
      <c r="G25" s="46">
        <v>281</v>
      </c>
      <c r="H25" s="46" t="s">
        <v>160</v>
      </c>
      <c r="I25" s="46" t="s">
        <v>161</v>
      </c>
      <c r="J25" s="36">
        <v>22</v>
      </c>
      <c r="K25" s="46">
        <v>-18</v>
      </c>
    </row>
    <row r="26" spans="1:11" ht="14.25">
      <c r="A26" s="46">
        <v>110</v>
      </c>
      <c r="B26" s="46" t="s">
        <v>44</v>
      </c>
      <c r="C26" s="46" t="s">
        <v>162</v>
      </c>
      <c r="D26" s="36">
        <v>24</v>
      </c>
      <c r="E26" s="46">
        <v>-19</v>
      </c>
      <c r="F26" s="34"/>
      <c r="G26" s="46">
        <v>300</v>
      </c>
      <c r="H26" s="46" t="s">
        <v>69</v>
      </c>
      <c r="I26" s="46" t="s">
        <v>163</v>
      </c>
      <c r="J26" s="36">
        <v>30</v>
      </c>
      <c r="K26" s="46">
        <v>0</v>
      </c>
    </row>
    <row r="27" spans="1:11" ht="14.25">
      <c r="A27" s="46">
        <v>112</v>
      </c>
      <c r="B27" s="46" t="s">
        <v>164</v>
      </c>
      <c r="C27" s="46" t="s">
        <v>165</v>
      </c>
      <c r="D27" s="36">
        <v>27</v>
      </c>
      <c r="E27" s="46">
        <v>-24</v>
      </c>
      <c r="F27" s="34"/>
      <c r="G27" s="46">
        <v>301</v>
      </c>
      <c r="H27" s="46" t="s">
        <v>70</v>
      </c>
      <c r="I27" s="46" t="s">
        <v>166</v>
      </c>
      <c r="J27" s="36">
        <v>30</v>
      </c>
      <c r="K27" s="46">
        <v>-25</v>
      </c>
    </row>
    <row r="28" spans="1:11" ht="14.25">
      <c r="A28" s="46">
        <v>113</v>
      </c>
      <c r="B28" s="46" t="s">
        <v>167</v>
      </c>
      <c r="C28" s="46" t="s">
        <v>168</v>
      </c>
      <c r="D28" s="36">
        <v>26.5</v>
      </c>
      <c r="E28" s="46">
        <v>-12</v>
      </c>
      <c r="F28" s="34"/>
      <c r="G28" s="46">
        <v>302</v>
      </c>
      <c r="H28" s="46" t="s">
        <v>71</v>
      </c>
      <c r="I28" s="46" t="s">
        <v>169</v>
      </c>
      <c r="J28" s="36">
        <v>25.2</v>
      </c>
      <c r="K28" s="46">
        <v>-11</v>
      </c>
    </row>
    <row r="29" spans="1:11" ht="14.25">
      <c r="A29" s="46">
        <v>117</v>
      </c>
      <c r="B29" s="46" t="s">
        <v>45</v>
      </c>
      <c r="C29" s="46" t="s">
        <v>170</v>
      </c>
      <c r="D29" s="36">
        <v>34</v>
      </c>
      <c r="E29" s="46">
        <v>-10</v>
      </c>
      <c r="F29" s="34"/>
      <c r="G29" s="46">
        <v>307</v>
      </c>
      <c r="H29" s="46" t="s">
        <v>73</v>
      </c>
      <c r="I29" s="46" t="s">
        <v>171</v>
      </c>
      <c r="J29" s="36">
        <v>28</v>
      </c>
      <c r="K29" s="46">
        <v>-4</v>
      </c>
    </row>
    <row r="30" spans="1:11" ht="14.25">
      <c r="A30" s="46">
        <v>141</v>
      </c>
      <c r="B30" s="46" t="s">
        <v>49</v>
      </c>
      <c r="C30" s="46" t="s">
        <v>172</v>
      </c>
      <c r="D30" s="36">
        <v>20</v>
      </c>
      <c r="E30" s="46">
        <v>-23</v>
      </c>
      <c r="F30" s="34"/>
      <c r="G30" s="46">
        <v>314</v>
      </c>
      <c r="H30" s="46" t="s">
        <v>74</v>
      </c>
      <c r="I30" s="46" t="s">
        <v>173</v>
      </c>
      <c r="J30" s="36">
        <v>25.1</v>
      </c>
      <c r="K30" s="46">
        <v>-4</v>
      </c>
    </row>
    <row r="31" spans="1:11" ht="14.25">
      <c r="A31" s="46">
        <v>144</v>
      </c>
      <c r="B31" s="46" t="s">
        <v>174</v>
      </c>
      <c r="C31" s="46" t="s">
        <v>175</v>
      </c>
      <c r="D31" s="36">
        <v>24</v>
      </c>
      <c r="E31" s="46">
        <v>-18</v>
      </c>
      <c r="F31" s="34"/>
      <c r="G31" s="46">
        <v>315</v>
      </c>
      <c r="H31" s="46" t="s">
        <v>176</v>
      </c>
      <c r="I31" s="46" t="s">
        <v>177</v>
      </c>
      <c r="J31" s="36">
        <v>28</v>
      </c>
      <c r="K31" s="46">
        <v>-3</v>
      </c>
    </row>
    <row r="32" spans="1:11" ht="14.25">
      <c r="A32" s="46">
        <v>145</v>
      </c>
      <c r="B32" s="46" t="s">
        <v>51</v>
      </c>
      <c r="C32" s="46" t="s">
        <v>178</v>
      </c>
      <c r="D32" s="36">
        <v>35</v>
      </c>
      <c r="E32" s="46">
        <v>-13</v>
      </c>
      <c r="G32" s="46">
        <v>323</v>
      </c>
      <c r="H32" s="46" t="s">
        <v>80</v>
      </c>
      <c r="I32" s="46" t="s">
        <v>179</v>
      </c>
      <c r="J32" s="36">
        <v>30</v>
      </c>
      <c r="K32" s="46">
        <v>7</v>
      </c>
    </row>
    <row r="33" spans="1:11" ht="14.25">
      <c r="A33" s="46">
        <v>151</v>
      </c>
      <c r="B33" s="46" t="s">
        <v>180</v>
      </c>
      <c r="C33" s="46" t="s">
        <v>181</v>
      </c>
      <c r="D33" s="36">
        <v>22</v>
      </c>
      <c r="E33" s="46">
        <v>-20</v>
      </c>
      <c r="G33" s="46">
        <v>329</v>
      </c>
      <c r="H33" s="46" t="s">
        <v>82</v>
      </c>
      <c r="I33" s="46" t="s">
        <v>182</v>
      </c>
      <c r="J33" s="36">
        <v>30</v>
      </c>
      <c r="K33" s="46">
        <v>-25</v>
      </c>
    </row>
    <row r="34" spans="1:11" ht="14.25">
      <c r="A34" s="46">
        <v>156</v>
      </c>
      <c r="B34" s="46" t="s">
        <v>183</v>
      </c>
      <c r="C34" s="46" t="s">
        <v>184</v>
      </c>
      <c r="D34" s="36">
        <v>24</v>
      </c>
      <c r="E34" s="46">
        <v>-18</v>
      </c>
      <c r="G34" s="46">
        <v>340</v>
      </c>
      <c r="H34" s="46" t="s">
        <v>185</v>
      </c>
      <c r="I34" s="46" t="s">
        <v>186</v>
      </c>
      <c r="J34" s="36">
        <v>22</v>
      </c>
      <c r="K34" s="46">
        <v>-23</v>
      </c>
    </row>
    <row r="35" spans="1:11" ht="14.25">
      <c r="A35" s="46">
        <v>157</v>
      </c>
      <c r="B35" s="46" t="s">
        <v>187</v>
      </c>
      <c r="C35" s="46" t="s">
        <v>188</v>
      </c>
      <c r="D35" s="36">
        <v>27</v>
      </c>
      <c r="E35" s="46">
        <v>-17</v>
      </c>
      <c r="G35" s="46">
        <v>350</v>
      </c>
      <c r="H35" s="46" t="s">
        <v>84</v>
      </c>
      <c r="I35" s="46" t="s">
        <v>189</v>
      </c>
      <c r="J35" s="36">
        <v>25.1</v>
      </c>
      <c r="K35" s="46">
        <v>-11</v>
      </c>
    </row>
    <row r="36" spans="1:10" ht="15.75">
      <c r="A36"/>
      <c r="B36"/>
      <c r="C36"/>
      <c r="D36"/>
      <c r="E36"/>
      <c r="J36" s="33"/>
    </row>
    <row r="37" spans="1:11" ht="15.75">
      <c r="A37"/>
      <c r="B37"/>
      <c r="C37"/>
      <c r="D37"/>
      <c r="E37"/>
      <c r="G37"/>
      <c r="H37"/>
      <c r="I37"/>
      <c r="J37"/>
      <c r="K37"/>
    </row>
    <row r="38" spans="1:5" ht="15.75">
      <c r="A38"/>
      <c r="B38"/>
      <c r="C38"/>
      <c r="D38"/>
      <c r="E38"/>
    </row>
    <row r="39" spans="1:5" ht="15.75">
      <c r="A39"/>
      <c r="B39"/>
      <c r="C39"/>
      <c r="D39"/>
      <c r="E39"/>
    </row>
    <row r="40" spans="1:5" ht="15.75">
      <c r="A40"/>
      <c r="B40"/>
      <c r="C40"/>
      <c r="D40"/>
      <c r="E40"/>
    </row>
    <row r="41" spans="1:5" ht="15.75">
      <c r="A41"/>
      <c r="B41"/>
      <c r="C41"/>
      <c r="D41"/>
      <c r="E41"/>
    </row>
    <row r="42" spans="1:5" ht="15.75">
      <c r="A42"/>
      <c r="B42"/>
      <c r="C42"/>
      <c r="D42"/>
      <c r="E42"/>
    </row>
    <row r="43" spans="1:5" ht="15.75">
      <c r="A43"/>
      <c r="B43"/>
      <c r="C43"/>
      <c r="D43"/>
      <c r="E43"/>
    </row>
    <row r="44" spans="1:5" ht="15.75">
      <c r="A44"/>
      <c r="B44"/>
      <c r="C44"/>
      <c r="D44"/>
      <c r="E44"/>
    </row>
    <row r="45" spans="1:5" ht="15.75">
      <c r="A45"/>
      <c r="B45"/>
      <c r="C45"/>
      <c r="D45"/>
      <c r="E45"/>
    </row>
    <row r="46" spans="1:5" ht="15.75">
      <c r="A46"/>
      <c r="B46"/>
      <c r="C46"/>
      <c r="D46"/>
      <c r="E46"/>
    </row>
    <row r="47" spans="1:5" ht="15.75">
      <c r="A47"/>
      <c r="B47"/>
      <c r="C47"/>
      <c r="D47"/>
      <c r="E47"/>
    </row>
    <row r="48" spans="1:5" ht="15.75">
      <c r="A48"/>
      <c r="B48"/>
      <c r="C48"/>
      <c r="D48"/>
      <c r="E48"/>
    </row>
    <row r="49" spans="1:5" ht="15.75">
      <c r="A49"/>
      <c r="B49"/>
      <c r="C49"/>
      <c r="D49"/>
      <c r="E49"/>
    </row>
    <row r="50" spans="1:5" ht="15.75">
      <c r="A50"/>
      <c r="B50"/>
      <c r="C50"/>
      <c r="D50"/>
      <c r="E50"/>
    </row>
    <row r="51" spans="1:5" ht="15.75">
      <c r="A51"/>
      <c r="B51"/>
      <c r="C51"/>
      <c r="D51"/>
      <c r="E51"/>
    </row>
    <row r="52" spans="1:5" ht="15.75">
      <c r="A52"/>
      <c r="B52"/>
      <c r="C52"/>
      <c r="D52"/>
      <c r="E52"/>
    </row>
    <row r="53" spans="1:5" ht="15.75">
      <c r="A53"/>
      <c r="B53"/>
      <c r="C53"/>
      <c r="D53"/>
      <c r="E53"/>
    </row>
    <row r="54" spans="1:5" ht="15.75">
      <c r="A54"/>
      <c r="B54"/>
      <c r="C54"/>
      <c r="D54"/>
      <c r="E54"/>
    </row>
    <row r="55" spans="1:5" ht="15.75">
      <c r="A55"/>
      <c r="B55"/>
      <c r="C55"/>
      <c r="D55"/>
      <c r="E55"/>
    </row>
    <row r="56" spans="1:5" ht="15.75">
      <c r="A56"/>
      <c r="B56"/>
      <c r="C56"/>
      <c r="D56"/>
      <c r="E56"/>
    </row>
    <row r="57" spans="1:5" ht="15.75">
      <c r="A57"/>
      <c r="B57"/>
      <c r="C57"/>
      <c r="D57"/>
      <c r="E57"/>
    </row>
    <row r="58" spans="1:5" ht="15.75">
      <c r="A58"/>
      <c r="B58"/>
      <c r="C58"/>
      <c r="D58"/>
      <c r="E58"/>
    </row>
    <row r="59" spans="1:5" ht="15.75">
      <c r="A59"/>
      <c r="B59"/>
      <c r="C59"/>
      <c r="D59"/>
      <c r="E59"/>
    </row>
    <row r="60" spans="1:5" ht="15.75">
      <c r="A60"/>
      <c r="B60"/>
      <c r="C60"/>
      <c r="D60"/>
      <c r="E60"/>
    </row>
    <row r="61" spans="1:5" ht="15.75">
      <c r="A61"/>
      <c r="B61"/>
      <c r="C61"/>
      <c r="D61"/>
      <c r="E61"/>
    </row>
    <row r="62" spans="1:5" ht="15.75">
      <c r="A62"/>
      <c r="B62"/>
      <c r="C62"/>
      <c r="D62"/>
      <c r="E62"/>
    </row>
    <row r="63" spans="1:5" ht="15.75">
      <c r="A63"/>
      <c r="B63"/>
      <c r="C63"/>
      <c r="D63"/>
      <c r="E63"/>
    </row>
    <row r="64" spans="1:5" ht="15.75">
      <c r="A64"/>
      <c r="B64"/>
      <c r="C64"/>
      <c r="D64"/>
      <c r="E64"/>
    </row>
    <row r="65" spans="1:5" ht="15.75">
      <c r="A65"/>
      <c r="B65"/>
      <c r="C65"/>
      <c r="D65"/>
      <c r="E65"/>
    </row>
    <row r="66" spans="1:5" ht="15.75">
      <c r="A66"/>
      <c r="B66"/>
      <c r="C66"/>
      <c r="D66"/>
      <c r="E66"/>
    </row>
    <row r="67" spans="1:5" ht="15.75">
      <c r="A67"/>
      <c r="B67"/>
      <c r="C67"/>
      <c r="D67"/>
      <c r="E67"/>
    </row>
    <row r="68" spans="1:5" ht="15.75">
      <c r="A68"/>
      <c r="B68"/>
      <c r="C68"/>
      <c r="D68"/>
      <c r="E68"/>
    </row>
    <row r="69" spans="1:5" ht="15.75">
      <c r="A69"/>
      <c r="B69"/>
      <c r="C69"/>
      <c r="D69"/>
      <c r="E69"/>
    </row>
  </sheetData>
  <printOptions/>
  <pageMargins left="0.9448818897637796" right="0.5511811023622047" top="0.6299212598425197" bottom="0.1968503937007874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20" sqref="C20"/>
    </sheetView>
  </sheetViews>
  <sheetFormatPr defaultColWidth="9.00390625" defaultRowHeight="28.5" customHeight="1"/>
  <cols>
    <col min="1" max="1" width="4.50390625" style="30" customWidth="1"/>
    <col min="2" max="2" width="18.00390625" style="30" customWidth="1"/>
    <col min="3" max="3" width="17.25390625" style="30" customWidth="1"/>
    <col min="4" max="4" width="7.625" style="47" customWidth="1"/>
    <col min="5" max="5" width="7.625" style="29" customWidth="1"/>
    <col min="6" max="6" width="7.625" style="28" customWidth="1"/>
    <col min="7" max="7" width="7.625" style="47" customWidth="1"/>
    <col min="8" max="8" width="7.625" style="28" customWidth="1"/>
    <col min="9" max="9" width="7.625" style="49" customWidth="1"/>
    <col min="10" max="43" width="7.625" style="28" customWidth="1"/>
    <col min="44" max="16384" width="9.00390625" style="28" customWidth="1"/>
  </cols>
  <sheetData>
    <row r="1" spans="1:6" ht="28.5" customHeight="1">
      <c r="A1" s="30" t="s">
        <v>0</v>
      </c>
      <c r="B1" s="30" t="s">
        <v>1</v>
      </c>
      <c r="C1" s="30" t="s">
        <v>2</v>
      </c>
      <c r="D1" s="50" t="s">
        <v>24</v>
      </c>
      <c r="E1" s="31" t="s">
        <v>24</v>
      </c>
      <c r="F1" s="28" t="s">
        <v>24</v>
      </c>
    </row>
    <row r="2" spans="4:9" ht="28.5" customHeight="1">
      <c r="D2" s="51" t="s">
        <v>190</v>
      </c>
      <c r="E2" s="29" t="s">
        <v>191</v>
      </c>
      <c r="F2" s="28" t="s">
        <v>192</v>
      </c>
      <c r="G2" s="47" t="s">
        <v>190</v>
      </c>
      <c r="H2" s="28" t="s">
        <v>191</v>
      </c>
      <c r="I2" s="49" t="s">
        <v>192</v>
      </c>
    </row>
    <row r="3" spans="1:10" ht="28.5" customHeight="1">
      <c r="A3" s="30">
        <v>2</v>
      </c>
      <c r="B3" s="30" t="s">
        <v>92</v>
      </c>
      <c r="C3"/>
      <c r="D3" s="51"/>
      <c r="J3" s="30" t="s">
        <v>102</v>
      </c>
    </row>
    <row r="4" spans="1:10" ht="28.5" customHeight="1">
      <c r="A4" s="30">
        <v>3</v>
      </c>
      <c r="B4" s="30" t="s">
        <v>26</v>
      </c>
      <c r="C4"/>
      <c r="D4" s="51"/>
      <c r="J4" s="30" t="s">
        <v>105</v>
      </c>
    </row>
    <row r="5" spans="1:10" ht="28.5" customHeight="1">
      <c r="A5" s="30">
        <v>5</v>
      </c>
      <c r="B5" s="30" t="s">
        <v>93</v>
      </c>
      <c r="C5"/>
      <c r="D5" s="51"/>
      <c r="J5" s="30" t="s">
        <v>107</v>
      </c>
    </row>
    <row r="6" spans="1:10" ht="28.5" customHeight="1">
      <c r="A6" s="30">
        <v>6</v>
      </c>
      <c r="B6" s="30" t="s">
        <v>39</v>
      </c>
      <c r="C6"/>
      <c r="D6" s="51"/>
      <c r="J6" s="30" t="s">
        <v>109</v>
      </c>
    </row>
    <row r="7" spans="1:10" ht="28.5" customHeight="1">
      <c r="A7" s="30">
        <v>7</v>
      </c>
      <c r="B7" s="30" t="s">
        <v>28</v>
      </c>
      <c r="C7"/>
      <c r="D7" s="51"/>
      <c r="J7" s="30" t="s">
        <v>112</v>
      </c>
    </row>
    <row r="8" spans="1:10" ht="28.5" customHeight="1">
      <c r="A8" s="30">
        <v>8</v>
      </c>
      <c r="B8" s="30" t="s">
        <v>29</v>
      </c>
      <c r="C8"/>
      <c r="D8" s="51"/>
      <c r="J8" s="30" t="s">
        <v>115</v>
      </c>
    </row>
    <row r="9" spans="1:10" ht="28.5" customHeight="1">
      <c r="A9" s="30">
        <v>9</v>
      </c>
      <c r="B9" s="30" t="s">
        <v>94</v>
      </c>
      <c r="C9"/>
      <c r="D9" s="51"/>
      <c r="J9" s="30" t="s">
        <v>118</v>
      </c>
    </row>
    <row r="10" spans="1:10" ht="28.5" customHeight="1">
      <c r="A10" s="30">
        <v>18</v>
      </c>
      <c r="B10" s="30" t="s">
        <v>31</v>
      </c>
      <c r="C10"/>
      <c r="D10" s="51"/>
      <c r="J10" s="30" t="s">
        <v>120</v>
      </c>
    </row>
    <row r="11" spans="1:10" ht="28.5" customHeight="1">
      <c r="A11" s="30">
        <v>21</v>
      </c>
      <c r="B11" s="30" t="s">
        <v>96</v>
      </c>
      <c r="C11"/>
      <c r="D11" s="51"/>
      <c r="J11" s="30" t="s">
        <v>123</v>
      </c>
    </row>
    <row r="12" spans="1:10" ht="28.5" customHeight="1">
      <c r="A12" s="30">
        <v>22</v>
      </c>
      <c r="B12" s="30" t="s">
        <v>32</v>
      </c>
      <c r="C12"/>
      <c r="D12" s="51"/>
      <c r="J12" s="30" t="s">
        <v>126</v>
      </c>
    </row>
    <row r="13" spans="1:10" ht="28.5" customHeight="1">
      <c r="A13" s="30">
        <v>24</v>
      </c>
      <c r="B13" s="30" t="s">
        <v>34</v>
      </c>
      <c r="C13"/>
      <c r="D13" s="51"/>
      <c r="J13" s="30" t="s">
        <v>128</v>
      </c>
    </row>
    <row r="14" spans="1:10" ht="28.5" customHeight="1">
      <c r="A14" s="30">
        <v>25</v>
      </c>
      <c r="B14" s="30" t="s">
        <v>97</v>
      </c>
      <c r="C14"/>
      <c r="D14" s="51"/>
      <c r="J14" s="30" t="s">
        <v>130</v>
      </c>
    </row>
    <row r="15" spans="1:10" ht="28.5" customHeight="1">
      <c r="A15" s="30">
        <v>39</v>
      </c>
      <c r="B15" s="30" t="s">
        <v>36</v>
      </c>
      <c r="C15"/>
      <c r="D15" s="51"/>
      <c r="J15" s="30" t="s">
        <v>132</v>
      </c>
    </row>
    <row r="16" spans="1:10" ht="28.5" customHeight="1">
      <c r="A16" s="30">
        <v>48</v>
      </c>
      <c r="B16" s="30" t="s">
        <v>38</v>
      </c>
      <c r="C16"/>
      <c r="D16" s="51"/>
      <c r="J16" s="30" t="s">
        <v>135</v>
      </c>
    </row>
    <row r="17" spans="1:10" ht="28.5" customHeight="1">
      <c r="A17" s="30">
        <v>51</v>
      </c>
      <c r="B17" s="30" t="s">
        <v>39</v>
      </c>
      <c r="C17"/>
      <c r="D17" s="51"/>
      <c r="J17" s="30" t="s">
        <v>138</v>
      </c>
    </row>
    <row r="18" spans="1:10" ht="28.5" customHeight="1">
      <c r="A18" s="30">
        <v>52</v>
      </c>
      <c r="B18" s="30" t="s">
        <v>40</v>
      </c>
      <c r="C18"/>
      <c r="D18" s="51"/>
      <c r="J18" s="30" t="s">
        <v>141</v>
      </c>
    </row>
    <row r="19" spans="1:10" ht="28.5" customHeight="1">
      <c r="A19" s="30">
        <v>53</v>
      </c>
      <c r="B19" s="30" t="s">
        <v>143</v>
      </c>
      <c r="C19"/>
      <c r="D19" s="51"/>
      <c r="J19" s="30" t="s">
        <v>144</v>
      </c>
    </row>
    <row r="20" spans="1:10" ht="28.5" customHeight="1">
      <c r="A20" s="30">
        <v>54</v>
      </c>
      <c r="B20" s="30" t="s">
        <v>65</v>
      </c>
      <c r="C20"/>
      <c r="D20" s="51"/>
      <c r="J20" s="30" t="s">
        <v>146</v>
      </c>
    </row>
    <row r="21" spans="1:10" ht="28.5" customHeight="1">
      <c r="A21" s="30">
        <v>64</v>
      </c>
      <c r="B21" s="30" t="s">
        <v>100</v>
      </c>
      <c r="C21"/>
      <c r="D21" s="51"/>
      <c r="J21" s="30" t="s">
        <v>148</v>
      </c>
    </row>
    <row r="22" spans="1:10" ht="28.5" customHeight="1">
      <c r="A22" s="30">
        <v>82</v>
      </c>
      <c r="B22" s="30" t="s">
        <v>150</v>
      </c>
      <c r="C22"/>
      <c r="D22" s="51"/>
      <c r="J22" s="30" t="s">
        <v>151</v>
      </c>
    </row>
    <row r="23" spans="1:10" ht="28.5" customHeight="1">
      <c r="A23" s="30">
        <v>96</v>
      </c>
      <c r="B23" s="30" t="s">
        <v>41</v>
      </c>
      <c r="C23"/>
      <c r="D23" s="51"/>
      <c r="J23" s="30" t="s">
        <v>154</v>
      </c>
    </row>
    <row r="24" spans="1:10" ht="28.5" customHeight="1">
      <c r="A24" s="30">
        <v>107</v>
      </c>
      <c r="B24" s="30" t="s">
        <v>156</v>
      </c>
      <c r="C24"/>
      <c r="D24" s="51"/>
      <c r="J24" s="30" t="s">
        <v>157</v>
      </c>
    </row>
    <row r="25" spans="1:10" ht="28.5" customHeight="1">
      <c r="A25" s="30">
        <v>109</v>
      </c>
      <c r="B25" s="30" t="s">
        <v>42</v>
      </c>
      <c r="C25"/>
      <c r="D25" s="51"/>
      <c r="J25" s="30" t="s">
        <v>159</v>
      </c>
    </row>
    <row r="26" spans="1:4" ht="28.5" customHeight="1">
      <c r="A26" s="30">
        <v>110</v>
      </c>
      <c r="B26" s="30" t="s">
        <v>44</v>
      </c>
      <c r="C26" s="30" t="s">
        <v>162</v>
      </c>
      <c r="D26" s="51"/>
    </row>
    <row r="27" spans="1:4" ht="28.5" customHeight="1">
      <c r="A27" s="30">
        <v>112</v>
      </c>
      <c r="B27" s="30" t="s">
        <v>164</v>
      </c>
      <c r="C27" s="30" t="s">
        <v>165</v>
      </c>
      <c r="D27" s="51"/>
    </row>
    <row r="28" spans="1:4" ht="28.5" customHeight="1">
      <c r="A28" s="30">
        <v>113</v>
      </c>
      <c r="B28" s="30" t="s">
        <v>167</v>
      </c>
      <c r="C28" s="30" t="s">
        <v>168</v>
      </c>
      <c r="D28" s="51"/>
    </row>
    <row r="29" spans="1:4" ht="28.5" customHeight="1">
      <c r="A29" s="30">
        <v>117</v>
      </c>
      <c r="B29" s="30" t="s">
        <v>45</v>
      </c>
      <c r="C29" s="30" t="s">
        <v>170</v>
      </c>
      <c r="D29" s="51"/>
    </row>
    <row r="30" spans="1:4" ht="28.5" customHeight="1">
      <c r="A30" s="30">
        <v>141</v>
      </c>
      <c r="B30" s="30" t="s">
        <v>49</v>
      </c>
      <c r="C30" s="30" t="s">
        <v>172</v>
      </c>
      <c r="D30" s="51"/>
    </row>
    <row r="31" spans="1:4" ht="28.5" customHeight="1">
      <c r="A31" s="30">
        <v>144</v>
      </c>
      <c r="B31" s="30" t="s">
        <v>174</v>
      </c>
      <c r="C31" s="30" t="s">
        <v>175</v>
      </c>
      <c r="D31" s="51"/>
    </row>
    <row r="32" spans="1:4" ht="28.5" customHeight="1">
      <c r="A32" s="30">
        <v>145</v>
      </c>
      <c r="B32" s="30" t="s">
        <v>51</v>
      </c>
      <c r="C32" s="30" t="s">
        <v>178</v>
      </c>
      <c r="D32" s="51"/>
    </row>
    <row r="33" spans="1:4" ht="28.5" customHeight="1">
      <c r="A33" s="30">
        <v>151</v>
      </c>
      <c r="B33" s="30" t="s">
        <v>180</v>
      </c>
      <c r="C33" s="30" t="s">
        <v>181</v>
      </c>
      <c r="D33" s="51"/>
    </row>
    <row r="34" spans="1:4" ht="28.5" customHeight="1">
      <c r="A34" s="30">
        <v>156</v>
      </c>
      <c r="B34" s="30" t="s">
        <v>193</v>
      </c>
      <c r="C34" s="30" t="s">
        <v>184</v>
      </c>
      <c r="D34" s="51"/>
    </row>
    <row r="35" spans="1:4" ht="28.5" customHeight="1">
      <c r="A35" s="30">
        <v>157</v>
      </c>
      <c r="B35" s="30" t="s">
        <v>187</v>
      </c>
      <c r="C35" s="30" t="s">
        <v>188</v>
      </c>
      <c r="D35" s="51"/>
    </row>
    <row r="36" spans="1:4" ht="28.5" customHeight="1">
      <c r="A36" s="30">
        <v>165</v>
      </c>
      <c r="B36" s="30" t="s">
        <v>103</v>
      </c>
      <c r="C36" s="30" t="s">
        <v>104</v>
      </c>
      <c r="D36" s="51"/>
    </row>
    <row r="37" spans="1:4" ht="28.5" customHeight="1">
      <c r="A37" s="30">
        <v>175</v>
      </c>
      <c r="B37" s="30" t="s">
        <v>52</v>
      </c>
      <c r="C37" s="30" t="s">
        <v>106</v>
      </c>
      <c r="D37" s="51"/>
    </row>
    <row r="38" spans="1:4" ht="28.5" customHeight="1">
      <c r="A38" s="30">
        <v>177</v>
      </c>
      <c r="B38" s="30" t="s">
        <v>65</v>
      </c>
      <c r="C38" s="30" t="s">
        <v>108</v>
      </c>
      <c r="D38" s="51"/>
    </row>
    <row r="39" spans="1:4" ht="28.5" customHeight="1">
      <c r="A39" s="30">
        <v>189</v>
      </c>
      <c r="B39" s="30" t="s">
        <v>110</v>
      </c>
      <c r="C39" s="30" t="s">
        <v>111</v>
      </c>
      <c r="D39" s="51"/>
    </row>
    <row r="40" spans="1:4" ht="28.5" customHeight="1">
      <c r="A40" s="30">
        <v>192</v>
      </c>
      <c r="B40" s="30" t="s">
        <v>113</v>
      </c>
      <c r="C40" s="30" t="s">
        <v>114</v>
      </c>
      <c r="D40" s="51"/>
    </row>
    <row r="41" spans="1:4" ht="28.5" customHeight="1">
      <c r="A41" s="30">
        <v>202</v>
      </c>
      <c r="B41" s="30" t="s">
        <v>116</v>
      </c>
      <c r="C41" s="30" t="s">
        <v>117</v>
      </c>
      <c r="D41" s="51"/>
    </row>
    <row r="42" spans="1:4" ht="28.5" customHeight="1">
      <c r="A42" s="30">
        <v>205</v>
      </c>
      <c r="B42" s="30" t="s">
        <v>53</v>
      </c>
      <c r="C42" s="30" t="s">
        <v>119</v>
      </c>
      <c r="D42" s="51"/>
    </row>
    <row r="43" spans="1:4" ht="28.5" customHeight="1">
      <c r="A43" s="30">
        <v>208</v>
      </c>
      <c r="B43" s="30" t="s">
        <v>121</v>
      </c>
      <c r="C43" s="30" t="s">
        <v>122</v>
      </c>
      <c r="D43" s="51"/>
    </row>
    <row r="44" spans="1:4" ht="28.5" customHeight="1">
      <c r="A44" s="30">
        <v>210</v>
      </c>
      <c r="B44" s="30" t="s">
        <v>124</v>
      </c>
      <c r="C44" s="30" t="s">
        <v>125</v>
      </c>
      <c r="D44" s="51"/>
    </row>
    <row r="45" spans="1:4" ht="28.5" customHeight="1">
      <c r="A45" s="30">
        <v>215</v>
      </c>
      <c r="B45" s="30" t="s">
        <v>54</v>
      </c>
      <c r="C45" s="30" t="s">
        <v>127</v>
      </c>
      <c r="D45" s="51"/>
    </row>
    <row r="46" spans="1:4" ht="28.5" customHeight="1">
      <c r="A46" s="30">
        <v>219</v>
      </c>
      <c r="B46" s="30" t="s">
        <v>55</v>
      </c>
      <c r="C46" s="30" t="s">
        <v>129</v>
      </c>
      <c r="D46" s="51"/>
    </row>
    <row r="47" spans="1:4" ht="28.5" customHeight="1">
      <c r="A47" s="30">
        <v>223</v>
      </c>
      <c r="B47" s="30" t="s">
        <v>56</v>
      </c>
      <c r="C47" s="30" t="s">
        <v>131</v>
      </c>
      <c r="D47" s="51"/>
    </row>
    <row r="48" spans="1:4" ht="28.5" customHeight="1">
      <c r="A48" s="30">
        <v>225</v>
      </c>
      <c r="B48" s="30" t="s">
        <v>133</v>
      </c>
      <c r="C48" s="30" t="s">
        <v>134</v>
      </c>
      <c r="D48" s="51"/>
    </row>
    <row r="49" spans="1:4" ht="28.5" customHeight="1">
      <c r="A49" s="30">
        <v>251</v>
      </c>
      <c r="B49" s="30" t="s">
        <v>136</v>
      </c>
      <c r="C49" s="30" t="s">
        <v>137</v>
      </c>
      <c r="D49" s="51"/>
    </row>
    <row r="50" spans="1:4" ht="28.5" customHeight="1">
      <c r="A50" s="30">
        <v>256</v>
      </c>
      <c r="B50" s="30" t="s">
        <v>139</v>
      </c>
      <c r="C50" s="30" t="s">
        <v>140</v>
      </c>
      <c r="D50" s="51"/>
    </row>
    <row r="51" spans="1:4" ht="28.5" customHeight="1">
      <c r="A51" s="30">
        <v>259</v>
      </c>
      <c r="B51" s="30" t="s">
        <v>60</v>
      </c>
      <c r="C51" s="30" t="s">
        <v>142</v>
      </c>
      <c r="D51" s="51"/>
    </row>
    <row r="52" spans="1:4" ht="28.5" customHeight="1">
      <c r="A52" s="30">
        <v>262</v>
      </c>
      <c r="B52" s="30" t="s">
        <v>62</v>
      </c>
      <c r="C52" s="30" t="s">
        <v>145</v>
      </c>
      <c r="D52" s="51"/>
    </row>
    <row r="53" spans="1:4" ht="28.5" customHeight="1">
      <c r="A53" s="30">
        <v>264</v>
      </c>
      <c r="B53" s="30" t="s">
        <v>63</v>
      </c>
      <c r="C53" s="30" t="s">
        <v>147</v>
      </c>
      <c r="D53" s="51"/>
    </row>
    <row r="54" spans="1:4" ht="28.5" customHeight="1">
      <c r="A54" s="30">
        <v>265</v>
      </c>
      <c r="B54" s="30" t="s">
        <v>64</v>
      </c>
      <c r="C54" s="30" t="s">
        <v>149</v>
      </c>
      <c r="D54" s="51"/>
    </row>
    <row r="55" spans="1:4" ht="28.5" customHeight="1">
      <c r="A55" s="30">
        <v>266</v>
      </c>
      <c r="B55" s="30" t="s">
        <v>152</v>
      </c>
      <c r="C55" s="30" t="s">
        <v>153</v>
      </c>
      <c r="D55" s="51"/>
    </row>
    <row r="56" spans="1:4" ht="28.5" customHeight="1">
      <c r="A56" s="30">
        <v>275</v>
      </c>
      <c r="B56" s="30" t="s">
        <v>65</v>
      </c>
      <c r="C56" s="30" t="s">
        <v>155</v>
      </c>
      <c r="D56" s="51"/>
    </row>
    <row r="57" spans="1:4" ht="28.5" customHeight="1">
      <c r="A57" s="30">
        <v>279</v>
      </c>
      <c r="B57" s="30" t="s">
        <v>67</v>
      </c>
      <c r="C57" s="30" t="s">
        <v>158</v>
      </c>
      <c r="D57" s="51"/>
    </row>
    <row r="58" spans="1:4" ht="28.5" customHeight="1">
      <c r="A58" s="30">
        <v>281</v>
      </c>
      <c r="B58" s="30" t="s">
        <v>160</v>
      </c>
      <c r="C58" s="30" t="s">
        <v>161</v>
      </c>
      <c r="D58" s="51"/>
    </row>
    <row r="59" spans="1:4" ht="28.5" customHeight="1">
      <c r="A59" s="30">
        <v>300</v>
      </c>
      <c r="B59" s="30" t="s">
        <v>69</v>
      </c>
      <c r="C59" s="30" t="s">
        <v>163</v>
      </c>
      <c r="D59" s="51"/>
    </row>
    <row r="60" spans="1:4" ht="28.5" customHeight="1">
      <c r="A60" s="30">
        <v>301</v>
      </c>
      <c r="B60" s="30" t="s">
        <v>70</v>
      </c>
      <c r="C60" s="30" t="s">
        <v>166</v>
      </c>
      <c r="D60" s="51"/>
    </row>
    <row r="61" spans="1:4" ht="28.5" customHeight="1">
      <c r="A61" s="30">
        <v>302</v>
      </c>
      <c r="B61" s="30" t="s">
        <v>71</v>
      </c>
      <c r="C61" s="30" t="s">
        <v>169</v>
      </c>
      <c r="D61" s="51"/>
    </row>
    <row r="62" spans="1:4" ht="28.5" customHeight="1">
      <c r="A62" s="30">
        <v>307</v>
      </c>
      <c r="B62" s="30" t="s">
        <v>73</v>
      </c>
      <c r="C62" s="30" t="s">
        <v>171</v>
      </c>
      <c r="D62" s="51"/>
    </row>
    <row r="63" spans="1:4" ht="28.5" customHeight="1">
      <c r="A63" s="30">
        <v>314</v>
      </c>
      <c r="B63" s="30" t="s">
        <v>74</v>
      </c>
      <c r="C63" s="30" t="s">
        <v>173</v>
      </c>
      <c r="D63" s="51"/>
    </row>
    <row r="64" spans="1:4" ht="28.5" customHeight="1">
      <c r="A64" s="30">
        <v>315</v>
      </c>
      <c r="B64" s="30" t="s">
        <v>176</v>
      </c>
      <c r="C64" s="30" t="s">
        <v>177</v>
      </c>
      <c r="D64" s="51"/>
    </row>
    <row r="65" spans="1:4" ht="28.5" customHeight="1">
      <c r="A65" s="30">
        <v>323</v>
      </c>
      <c r="B65" s="30" t="s">
        <v>80</v>
      </c>
      <c r="C65" s="30" t="s">
        <v>179</v>
      </c>
      <c r="D65" s="51"/>
    </row>
    <row r="66" spans="1:4" ht="28.5" customHeight="1">
      <c r="A66" s="30">
        <v>329</v>
      </c>
      <c r="B66" s="30" t="s">
        <v>82</v>
      </c>
      <c r="C66" s="30" t="s">
        <v>182</v>
      </c>
      <c r="D66" s="51"/>
    </row>
    <row r="67" spans="1:4" ht="28.5" customHeight="1">
      <c r="A67" s="30">
        <v>340</v>
      </c>
      <c r="B67" s="30" t="s">
        <v>185</v>
      </c>
      <c r="C67" s="30" t="s">
        <v>186</v>
      </c>
      <c r="D67" s="51"/>
    </row>
    <row r="68" spans="1:4" ht="28.5" customHeight="1">
      <c r="A68" s="30">
        <v>350</v>
      </c>
      <c r="B68" s="30" t="s">
        <v>84</v>
      </c>
      <c r="C68" s="30" t="s">
        <v>189</v>
      </c>
      <c r="D68" s="51"/>
    </row>
    <row r="69" spans="4:9" ht="28.5" customHeight="1">
      <c r="D69" s="48"/>
      <c r="G69" s="48"/>
      <c r="I69" s="21"/>
    </row>
  </sheetData>
  <printOptions gridLines="1"/>
  <pageMargins left="0.5511811023622047" right="0.35433070866141736" top="0.8267716535433072" bottom="0.7874015748031497" header="0.5118110236220472" footer="0.5118110236220472"/>
  <pageSetup horizontalDpi="360" verticalDpi="360" orientation="portrait" paperSize="9" r:id="rId2"/>
  <headerFooter alignWithMargins="0">
    <oddHeader>&amp;CUp River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C3" sqref="C3"/>
    </sheetView>
  </sheetViews>
  <sheetFormatPr defaultColWidth="9.00390625" defaultRowHeight="28.5" customHeight="1"/>
  <cols>
    <col min="1" max="1" width="6.75390625" style="37" customWidth="1"/>
    <col min="2" max="2" width="20.625" style="37" customWidth="1"/>
    <col min="3" max="3" width="24.00390625" style="37" customWidth="1"/>
    <col min="4" max="4" width="24.75390625" style="37" customWidth="1"/>
    <col min="5" max="16384" width="9.00390625" style="37" customWidth="1"/>
  </cols>
  <sheetData>
    <row r="1" spans="1:4" ht="28.5" customHeight="1">
      <c r="A1" s="37" t="s">
        <v>0</v>
      </c>
      <c r="B1" s="37" t="s">
        <v>1</v>
      </c>
      <c r="C1" s="37" t="s">
        <v>194</v>
      </c>
      <c r="D1" s="37" t="s">
        <v>195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Header>&amp;CYNR BRIDGE TIMES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emis_user</cp:lastModifiedBy>
  <cp:lastPrinted>2003-09-21T07:41:29Z</cp:lastPrinted>
  <dcterms:created xsi:type="dcterms:W3CDTF">1998-08-31T17:13:39Z</dcterms:created>
  <dcterms:modified xsi:type="dcterms:W3CDTF">2003-09-22T07:20:36Z</dcterms:modified>
  <cp:category/>
  <cp:version/>
  <cp:contentType/>
  <cp:contentStatus/>
</cp:coreProperties>
</file>