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05" windowHeight="4965" tabRatio="597" firstSheet="1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'Sheet1'!$A$1:$AG$58</definedName>
    <definedName name="_xlnm.Print_Area" localSheetId="1">'Sheet2'!$A$1:$H$22</definedName>
    <definedName name="_xlnm.Print_Area" localSheetId="2">'Sheet3'!$A$1:$K$37</definedName>
    <definedName name="_xlnm.Print_Area" localSheetId="3">'Sheet4'!$A$1:$I$68</definedName>
    <definedName name="_xlnm.Print_Area" localSheetId="4">'Sheet5'!$A$1:$D$24</definedName>
    <definedName name="_xlnm.Print_Titles" localSheetId="0">'Sheet1'!$1:$2</definedName>
    <definedName name="_xlnm.Print_Titles" localSheetId="1">'Sheet2'!$1:$22</definedName>
    <definedName name="_xlnm.Print_Titles" localSheetId="2">'Sheet3'!$1:$2</definedName>
    <definedName name="_xlnm.Print_Titles" localSheetId="3">'Sheet4'!$1:$2</definedName>
  </definedNames>
  <calcPr fullCalcOnLoad="1"/>
</workbook>
</file>

<file path=xl/sharedStrings.xml><?xml version="1.0" encoding="utf-8"?>
<sst xmlns="http://schemas.openxmlformats.org/spreadsheetml/2006/main" count="544" uniqueCount="252">
  <si>
    <t>No</t>
  </si>
  <si>
    <t>Yacht</t>
  </si>
  <si>
    <t>Skipper</t>
  </si>
  <si>
    <t>Length</t>
  </si>
  <si>
    <t>H/C</t>
  </si>
  <si>
    <t>Start</t>
  </si>
  <si>
    <t>Out 1</t>
  </si>
  <si>
    <t>In 1</t>
  </si>
  <si>
    <t>Out 2</t>
  </si>
  <si>
    <t>In 2</t>
  </si>
  <si>
    <t>Finish</t>
  </si>
  <si>
    <t>Elapsed</t>
  </si>
  <si>
    <t>Corrected</t>
  </si>
  <si>
    <t>Pos</t>
  </si>
  <si>
    <t>Bridge1</t>
  </si>
  <si>
    <t>Bridge 2</t>
  </si>
  <si>
    <t>Bridge T</t>
  </si>
  <si>
    <t>T</t>
  </si>
  <si>
    <t>T-B elapsed</t>
  </si>
  <si>
    <t>Corr</t>
  </si>
  <si>
    <t>Class</t>
  </si>
  <si>
    <t>H</t>
  </si>
  <si>
    <t>M</t>
  </si>
  <si>
    <t>S</t>
  </si>
  <si>
    <t xml:space="preserve"> </t>
  </si>
  <si>
    <t>Seconds</t>
  </si>
  <si>
    <t>Raisena</t>
  </si>
  <si>
    <t>M C Broom</t>
  </si>
  <si>
    <t>Forester</t>
  </si>
  <si>
    <t>Joan</t>
  </si>
  <si>
    <t>Ladybird</t>
  </si>
  <si>
    <t>Vagabond</t>
  </si>
  <si>
    <t>Moonraker</t>
  </si>
  <si>
    <t>P C Jeckells</t>
  </si>
  <si>
    <t>Pippa</t>
  </si>
  <si>
    <t>G Angell</t>
  </si>
  <si>
    <t>Blue Jacket</t>
  </si>
  <si>
    <t>J A Ellis</t>
  </si>
  <si>
    <t>Sparklet</t>
  </si>
  <si>
    <t>Dragonfly</t>
  </si>
  <si>
    <t>Maidie</t>
  </si>
  <si>
    <t>Betty</t>
  </si>
  <si>
    <t>Kingfisher</t>
  </si>
  <si>
    <t>C Sales</t>
  </si>
  <si>
    <t>Golden Moon</t>
  </si>
  <si>
    <t>Anne</t>
  </si>
  <si>
    <t>K Halifax</t>
  </si>
  <si>
    <t>Privateer</t>
  </si>
  <si>
    <t>T Child</t>
  </si>
  <si>
    <t>Nirvana</t>
  </si>
  <si>
    <t>D Trower</t>
  </si>
  <si>
    <t>Smuggler</t>
  </si>
  <si>
    <t>Serenity</t>
  </si>
  <si>
    <t>Reed Robin</t>
  </si>
  <si>
    <t>Cuckoo</t>
  </si>
  <si>
    <t>Farthing</t>
  </si>
  <si>
    <t>Snowbird</t>
  </si>
  <si>
    <t>A Davies</t>
  </si>
  <si>
    <t>Wanderer</t>
  </si>
  <si>
    <t>M Davies</t>
  </si>
  <si>
    <t>Ranger III</t>
  </si>
  <si>
    <t>N Wiggins</t>
  </si>
  <si>
    <t>Cygnet</t>
  </si>
  <si>
    <t>H Tusting</t>
  </si>
  <si>
    <t>Jessie May</t>
  </si>
  <si>
    <t>Reflection</t>
  </si>
  <si>
    <t>Joy</t>
  </si>
  <si>
    <t>Breeze</t>
  </si>
  <si>
    <t>H Fillery</t>
  </si>
  <si>
    <t>Sunset</t>
  </si>
  <si>
    <t>R Sales</t>
  </si>
  <si>
    <t>Matilda</t>
  </si>
  <si>
    <t>Valkyrie</t>
  </si>
  <si>
    <t>Vixen</t>
  </si>
  <si>
    <t>Mischief</t>
  </si>
  <si>
    <t>Whisper</t>
  </si>
  <si>
    <t>Melbourne Lady</t>
  </si>
  <si>
    <t>M Batson</t>
  </si>
  <si>
    <t>Teasel</t>
  </si>
  <si>
    <t>M D Frary</t>
  </si>
  <si>
    <t>Starlight Lady</t>
  </si>
  <si>
    <t>Valkyrie IV</t>
  </si>
  <si>
    <t>S P Dexter</t>
  </si>
  <si>
    <t>Henrietta</t>
  </si>
  <si>
    <t>P Charlton</t>
  </si>
  <si>
    <t>Firebird</t>
  </si>
  <si>
    <t>R Richardson</t>
  </si>
  <si>
    <t>R F Smith</t>
  </si>
  <si>
    <t>Shadow</t>
  </si>
  <si>
    <t>R Swann</t>
  </si>
  <si>
    <t>D Walker</t>
  </si>
  <si>
    <t>Storm</t>
  </si>
  <si>
    <t>M Thwaites</t>
  </si>
  <si>
    <t>Evening Flight</t>
  </si>
  <si>
    <t>Barracuda</t>
  </si>
  <si>
    <t>Goldfish</t>
  </si>
  <si>
    <t>Achievement</t>
  </si>
  <si>
    <t>Rogue</t>
  </si>
  <si>
    <t>Melody</t>
  </si>
  <si>
    <t>Mimosa</t>
  </si>
  <si>
    <t>Madie</t>
  </si>
  <si>
    <t>Corsair</t>
  </si>
  <si>
    <t>Brit</t>
  </si>
  <si>
    <t>R.Richardson</t>
  </si>
  <si>
    <t>Lady Caroline</t>
  </si>
  <si>
    <t>S.Lampert</t>
  </si>
  <si>
    <t>M.C.Broom</t>
  </si>
  <si>
    <t>A.F.Cavell</t>
  </si>
  <si>
    <t>C. Balls</t>
  </si>
  <si>
    <t>I. Jackson</t>
  </si>
  <si>
    <t>C.H.Dowsett</t>
  </si>
  <si>
    <t>Moth</t>
  </si>
  <si>
    <t>M.Cartmell</t>
  </si>
  <si>
    <t>W.Bentall</t>
  </si>
  <si>
    <t>Wicked Lady</t>
  </si>
  <si>
    <t>C. Gibbon</t>
  </si>
  <si>
    <t>D.Frary</t>
  </si>
  <si>
    <t>Marilyn Ann</t>
  </si>
  <si>
    <t>T.W.Moore</t>
  </si>
  <si>
    <t>C.J.Wilson</t>
  </si>
  <si>
    <t>D. Edwards</t>
  </si>
  <si>
    <t>S. Kremer</t>
  </si>
  <si>
    <t>Rushmere</t>
  </si>
  <si>
    <t>S.P.Dunham</t>
  </si>
  <si>
    <t>D.A.Smith</t>
  </si>
  <si>
    <t>Teal</t>
  </si>
  <si>
    <t>R.Collier</t>
  </si>
  <si>
    <t>P.C.Jeckells</t>
  </si>
  <si>
    <t>J.Bryan</t>
  </si>
  <si>
    <t>G.Angell</t>
  </si>
  <si>
    <t>R.W.Farrar</t>
  </si>
  <si>
    <t>M.A.Wells</t>
  </si>
  <si>
    <t>A.Davies</t>
  </si>
  <si>
    <t>J.Ellis</t>
  </si>
  <si>
    <t>Annie</t>
  </si>
  <si>
    <t>P.F.Dyson</t>
  </si>
  <si>
    <t>T.Potter</t>
  </si>
  <si>
    <t>Silver Queen</t>
  </si>
  <si>
    <t>W.Jeffcoate</t>
  </si>
  <si>
    <t>W.H.Jenner</t>
  </si>
  <si>
    <t>Clipper</t>
  </si>
  <si>
    <t>M.Perkins</t>
  </si>
  <si>
    <t>M.Barnes</t>
  </si>
  <si>
    <t>S.C.Crosse</t>
  </si>
  <si>
    <t>Crystal</t>
  </si>
  <si>
    <t>G.Bryan</t>
  </si>
  <si>
    <t>L.Richards</t>
  </si>
  <si>
    <t>R.F.Smith</t>
  </si>
  <si>
    <t>G.H.Stables</t>
  </si>
  <si>
    <t>J.R.Kilner</t>
  </si>
  <si>
    <t>C.Warns</t>
  </si>
  <si>
    <t>Beth</t>
  </si>
  <si>
    <t>G. Howarth</t>
  </si>
  <si>
    <t>Dove</t>
  </si>
  <si>
    <t>D.Wright</t>
  </si>
  <si>
    <t>R.J.Branscombe</t>
  </si>
  <si>
    <t>H.Fillery</t>
  </si>
  <si>
    <t>Phantom II</t>
  </si>
  <si>
    <t>H.Gerrard</t>
  </si>
  <si>
    <t>R.Sales</t>
  </si>
  <si>
    <t>J &amp; C Endruweit</t>
  </si>
  <si>
    <t>Rose of York</t>
  </si>
  <si>
    <t>S. Renshaw Smith</t>
  </si>
  <si>
    <t>D.P.Ellis</t>
  </si>
  <si>
    <t>A.Landamore</t>
  </si>
  <si>
    <t>Zoe</t>
  </si>
  <si>
    <t>S. Chatfield</t>
  </si>
  <si>
    <t>N.Bagshaw</t>
  </si>
  <si>
    <t>Viking</t>
  </si>
  <si>
    <t>W.W.Clark</t>
  </si>
  <si>
    <t>J.Marr</t>
  </si>
  <si>
    <t>K.Halifax</t>
  </si>
  <si>
    <t>R.Haines</t>
  </si>
  <si>
    <t>L.Perryman</t>
  </si>
  <si>
    <t>W.P.Bacon</t>
  </si>
  <si>
    <t>Insh'allah</t>
  </si>
  <si>
    <t>G.B.Wells</t>
  </si>
  <si>
    <t>Cricket</t>
  </si>
  <si>
    <t>D.Snutch</t>
  </si>
  <si>
    <t>G.H.Williams</t>
  </si>
  <si>
    <t>L.Funnell</t>
  </si>
  <si>
    <t>Pixie</t>
  </si>
  <si>
    <t>P.Atkins</t>
  </si>
  <si>
    <t>N.Hunt</t>
  </si>
  <si>
    <t>Mayfly 11</t>
  </si>
  <si>
    <t>C.P.Chettleburgh</t>
  </si>
  <si>
    <t>Gallivant</t>
  </si>
  <si>
    <t>A.J.Gallant</t>
  </si>
  <si>
    <t>Peregrine</t>
  </si>
  <si>
    <t>A. Tacon</t>
  </si>
  <si>
    <t>P.Charlton</t>
  </si>
  <si>
    <t>Hours</t>
  </si>
  <si>
    <t>Mins</t>
  </si>
  <si>
    <t>Secs</t>
  </si>
  <si>
    <t>Mayfly II</t>
  </si>
  <si>
    <t>Time out</t>
  </si>
  <si>
    <t>Time in</t>
  </si>
  <si>
    <t>C Chettleborough</t>
  </si>
  <si>
    <t>Don</t>
  </si>
  <si>
    <t>J Royce</t>
  </si>
  <si>
    <t>C J Wilson</t>
  </si>
  <si>
    <t>M Wells</t>
  </si>
  <si>
    <t>M Cator</t>
  </si>
  <si>
    <t>G Howarth</t>
  </si>
  <si>
    <t>Martlet</t>
  </si>
  <si>
    <t>H Franzen</t>
  </si>
  <si>
    <t>P Dring</t>
  </si>
  <si>
    <t>Dryad</t>
  </si>
  <si>
    <t>Nutcracker</t>
  </si>
  <si>
    <t>Bewitched</t>
  </si>
  <si>
    <t>C Cator</t>
  </si>
  <si>
    <t>J Balding</t>
  </si>
  <si>
    <t>J Gill</t>
  </si>
  <si>
    <t>M J Ellis</t>
  </si>
  <si>
    <t>Stratus</t>
  </si>
  <si>
    <t>Anna</t>
  </si>
  <si>
    <t>R Branscombe</t>
  </si>
  <si>
    <t>Meggie</t>
  </si>
  <si>
    <t>L Funnell</t>
  </si>
  <si>
    <t>M Barnes</t>
  </si>
  <si>
    <t>R Parker</t>
  </si>
  <si>
    <t>Emily</t>
  </si>
  <si>
    <t>P Leftley</t>
  </si>
  <si>
    <t>W Bentall</t>
  </si>
  <si>
    <t>Modwena</t>
  </si>
  <si>
    <t>N Vowles</t>
  </si>
  <si>
    <t>D Ellis</t>
  </si>
  <si>
    <t>Satyr</t>
  </si>
  <si>
    <t>J R Cole</t>
  </si>
  <si>
    <t>A F Cavell</t>
  </si>
  <si>
    <t>S  Lampert</t>
  </si>
  <si>
    <t>Poppy</t>
  </si>
  <si>
    <t>G Trimmer</t>
  </si>
  <si>
    <t>Golden Dawn</t>
  </si>
  <si>
    <t>K Webster</t>
  </si>
  <si>
    <t>S Seehey</t>
  </si>
  <si>
    <t>Lady Ruth</t>
  </si>
  <si>
    <t>P Savage</t>
  </si>
  <si>
    <t>Wandering Rose</t>
  </si>
  <si>
    <t>G Salt</t>
  </si>
  <si>
    <t>Moonshadow</t>
  </si>
  <si>
    <t>T Moore</t>
  </si>
  <si>
    <t>Amaryllis</t>
  </si>
  <si>
    <t>P Stevens</t>
  </si>
  <si>
    <t>Willow Wren</t>
  </si>
  <si>
    <t>R Hallet</t>
  </si>
  <si>
    <t>Yin</t>
  </si>
  <si>
    <t>A P Webster</t>
  </si>
  <si>
    <t>DNS</t>
  </si>
  <si>
    <t>Retired</t>
  </si>
  <si>
    <t>Reitred</t>
  </si>
  <si>
    <t>Did not finish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</si>
</sst>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A\Bs"/>
    <numFmt numFmtId="173" formatCode="General_)"/>
    <numFmt numFmtId="174" formatCode="0.00_)"/>
  </numFmts>
  <fonts count="12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6"/>
      <name val="Times New Roman"/>
      <family val="0"/>
    </font>
    <font>
      <b/>
      <sz val="11"/>
      <name val="Times New Roman"/>
      <family val="1"/>
    </font>
    <font>
      <b/>
      <sz val="22"/>
      <name val="Times New Roman"/>
      <family val="1"/>
    </font>
    <font>
      <sz val="10"/>
      <color indexed="8"/>
      <name val="Times New Roman"/>
      <family val="1"/>
    </font>
    <font>
      <sz val="24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1" fontId="4" fillId="2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1" fontId="4" fillId="5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1" fontId="4" fillId="5" borderId="0" xfId="0" applyNumberFormat="1" applyFont="1" applyFill="1" applyBorder="1" applyAlignment="1">
      <alignment horizontal="center"/>
    </xf>
    <xf numFmtId="0" fontId="0" fillId="3" borderId="1" xfId="0" applyFill="1" applyBorder="1" applyAlignment="1">
      <alignment/>
    </xf>
    <xf numFmtId="1" fontId="4" fillId="3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" fontId="4" fillId="4" borderId="0" xfId="0" applyNumberFormat="1" applyFont="1" applyFill="1" applyBorder="1" applyAlignment="1">
      <alignment horizontal="center"/>
    </xf>
    <xf numFmtId="0" fontId="0" fillId="4" borderId="1" xfId="0" applyFill="1" applyBorder="1" applyAlignment="1">
      <alignment/>
    </xf>
    <xf numFmtId="0" fontId="4" fillId="0" borderId="0" xfId="0" applyFont="1" applyBorder="1" applyAlignment="1">
      <alignment/>
    </xf>
    <xf numFmtId="1" fontId="4" fillId="0" borderId="2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4" fillId="0" borderId="3" xfId="0" applyFont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0" borderId="3" xfId="0" applyBorder="1" applyAlignment="1">
      <alignment/>
    </xf>
    <xf numFmtId="1" fontId="4" fillId="0" borderId="4" xfId="0" applyNumberFormat="1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4" fillId="0" borderId="4" xfId="0" applyFont="1" applyBorder="1" applyAlignment="1">
      <alignment/>
    </xf>
    <xf numFmtId="0" fontId="0" fillId="0" borderId="2" xfId="0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1" fontId="4" fillId="0" borderId="5" xfId="0" applyNumberFormat="1" applyFont="1" applyFill="1" applyBorder="1" applyAlignment="1">
      <alignment horizontal="center"/>
    </xf>
    <xf numFmtId="1" fontId="4" fillId="0" borderId="6" xfId="0" applyNumberFormat="1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2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0" borderId="1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1" fontId="4" fillId="0" borderId="0" xfId="0" applyNumberFormat="1" applyFont="1" applyBorder="1" applyAlignment="1">
      <alignment horizontal="center"/>
    </xf>
    <xf numFmtId="1" fontId="4" fillId="6" borderId="0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6" borderId="1" xfId="0" applyNumberFormat="1" applyFont="1" applyFill="1" applyBorder="1" applyAlignment="1">
      <alignment horizontal="center"/>
    </xf>
    <xf numFmtId="1" fontId="4" fillId="7" borderId="1" xfId="0" applyNumberFormat="1" applyFont="1" applyFill="1" applyBorder="1" applyAlignment="1">
      <alignment horizontal="center"/>
    </xf>
    <xf numFmtId="1" fontId="10" fillId="4" borderId="0" xfId="0" applyNumberFormat="1" applyFont="1" applyFill="1" applyBorder="1" applyAlignment="1" applyProtection="1">
      <alignment horizontal="center"/>
      <protection locked="0"/>
    </xf>
    <xf numFmtId="1" fontId="4" fillId="4" borderId="0" xfId="0" applyNumberFormat="1" applyFont="1" applyFill="1" applyBorder="1" applyAlignment="1" applyProtection="1">
      <alignment horizontal="center"/>
      <protection locked="0"/>
    </xf>
    <xf numFmtId="1" fontId="4" fillId="2" borderId="0" xfId="0" applyNumberFormat="1" applyFont="1" applyFill="1" applyBorder="1" applyAlignment="1" applyProtection="1">
      <alignment horizontal="center"/>
      <protection locked="0"/>
    </xf>
    <xf numFmtId="1" fontId="4" fillId="3" borderId="0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5" borderId="0" xfId="0" applyFont="1" applyFill="1" applyBorder="1" applyAlignment="1" applyProtection="1">
      <alignment horizontal="center"/>
      <protection locked="0"/>
    </xf>
    <xf numFmtId="1" fontId="4" fillId="5" borderId="0" xfId="0" applyNumberFormat="1" applyFont="1" applyFill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/>
      <protection/>
    </xf>
    <xf numFmtId="1" fontId="4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7" xfId="0" applyBorder="1" applyAlignment="1">
      <alignment/>
    </xf>
    <xf numFmtId="0" fontId="5" fillId="0" borderId="2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73" fontId="4" fillId="0" borderId="0" xfId="0" applyNumberFormat="1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NumberFormat="1" applyFont="1" applyBorder="1" applyAlignment="1">
      <alignment horizontal="left"/>
    </xf>
    <xf numFmtId="0" fontId="4" fillId="0" borderId="0" xfId="0" applyNumberFormat="1" applyFont="1" applyAlignment="1" applyProtection="1">
      <alignment horizontal="left"/>
      <protection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NumberFormat="1" applyFont="1" applyAlignment="1" applyProtection="1">
      <alignment/>
      <protection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10" fillId="0" borderId="0" xfId="0" applyNumberFormat="1" applyFont="1" applyAlignment="1" applyProtection="1">
      <alignment/>
      <protection/>
    </xf>
    <xf numFmtId="0" fontId="10" fillId="0" borderId="0" xfId="0" applyNumberFormat="1" applyFont="1" applyAlignment="1" applyProtection="1">
      <alignment horizontal="left"/>
      <protection/>
    </xf>
    <xf numFmtId="0" fontId="1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72</xdr:row>
      <xdr:rowOff>38100</xdr:rowOff>
    </xdr:from>
    <xdr:to>
      <xdr:col>4</xdr:col>
      <xdr:colOff>238125</xdr:colOff>
      <xdr:row>74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 flipV="1">
          <a:off x="466725" y="11830050"/>
          <a:ext cx="20955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Save as Results, then Tools, protection, unprotect, prior to sorting, when data entry is complete.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0</xdr:rowOff>
    </xdr:from>
    <xdr:to>
      <xdr:col>6</xdr:col>
      <xdr:colOff>0</xdr:colOff>
      <xdr:row>0</xdr:row>
      <xdr:rowOff>342900</xdr:rowOff>
    </xdr:to>
    <xdr:sp>
      <xdr:nvSpPr>
        <xdr:cNvPr id="1" name="Text 1"/>
        <xdr:cNvSpPr txBox="1">
          <a:spLocks noChangeArrowheads="1"/>
        </xdr:cNvSpPr>
      </xdr:nvSpPr>
      <xdr:spPr>
        <a:xfrm>
          <a:off x="3038475" y="0"/>
          <a:ext cx="17335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Timed Out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342900</xdr:rowOff>
    </xdr:to>
    <xdr:sp>
      <xdr:nvSpPr>
        <xdr:cNvPr id="2" name="Text 2"/>
        <xdr:cNvSpPr txBox="1">
          <a:spLocks noChangeArrowheads="1"/>
        </xdr:cNvSpPr>
      </xdr:nvSpPr>
      <xdr:spPr>
        <a:xfrm>
          <a:off x="4772025" y="0"/>
          <a:ext cx="17430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Timed In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0"/>
  <sheetViews>
    <sheetView tabSelected="1" zoomScale="125" zoomScaleNormal="125" workbookViewId="0" topLeftCell="A1">
      <pane xSplit="2610" ySplit="1140" topLeftCell="A1" activePane="topLeft" state="split"/>
      <selection pane="topLeft" activeCell="A1" sqref="A1"/>
      <selection pane="topRight" activeCell="Z1" sqref="Z1:Z16384"/>
      <selection pane="bottomLeft" activeCell="B59" sqref="B59"/>
      <selection pane="bottomRight" activeCell="AG58" sqref="A1:AG58"/>
    </sheetView>
  </sheetViews>
  <sheetFormatPr defaultColWidth="9.00390625" defaultRowHeight="15.75"/>
  <cols>
    <col min="1" max="1" width="3.625" style="80" customWidth="1"/>
    <col min="2" max="2" width="10.125" style="74" customWidth="1"/>
    <col min="3" max="3" width="11.50390625" style="15" customWidth="1"/>
    <col min="4" max="4" width="5.25390625" style="79" customWidth="1"/>
    <col min="5" max="5" width="3.375" style="19" customWidth="1"/>
    <col min="6" max="8" width="3.625" style="13" customWidth="1"/>
    <col min="9" max="11" width="3.625" style="8" customWidth="1"/>
    <col min="12" max="14" width="3.625" style="11" customWidth="1"/>
    <col min="15" max="17" width="3.625" style="13" customWidth="1"/>
    <col min="18" max="20" width="3.625" style="8" customWidth="1"/>
    <col min="21" max="23" width="3.625" style="9" customWidth="1"/>
    <col min="24" max="24" width="1.625" style="11" customWidth="1"/>
    <col min="25" max="27" width="3.625" style="48" customWidth="1"/>
    <col min="28" max="28" width="1.625" style="11" customWidth="1"/>
    <col min="29" max="31" width="3.625" style="48" customWidth="1"/>
    <col min="32" max="32" width="1.625" style="11" customWidth="1"/>
    <col min="33" max="33" width="2.75390625" style="63" customWidth="1"/>
    <col min="34" max="34" width="1.625" style="11" customWidth="1"/>
    <col min="35" max="38" width="9.00390625" style="48" customWidth="1"/>
    <col min="39" max="39" width="9.00390625" style="49" customWidth="1"/>
    <col min="40" max="40" width="9.00390625" style="50" customWidth="1"/>
    <col min="41" max="41" width="3.25390625" style="15" customWidth="1"/>
    <col min="42" max="16384" width="9.00390625" style="15" customWidth="1"/>
  </cols>
  <sheetData>
    <row r="1" spans="1:41" s="1" customFormat="1" ht="16.5" thickBot="1">
      <c r="A1" s="75" t="s">
        <v>0</v>
      </c>
      <c r="B1" s="72" t="s">
        <v>1</v>
      </c>
      <c r="C1" s="72" t="s">
        <v>2</v>
      </c>
      <c r="D1" s="76" t="s">
        <v>3</v>
      </c>
      <c r="E1" s="51" t="s">
        <v>4</v>
      </c>
      <c r="F1" s="14"/>
      <c r="G1" s="5" t="s">
        <v>5</v>
      </c>
      <c r="H1" s="5"/>
      <c r="I1" s="35"/>
      <c r="J1" s="3" t="s">
        <v>6</v>
      </c>
      <c r="K1" s="3"/>
      <c r="L1" s="10"/>
      <c r="M1" s="4" t="s">
        <v>7</v>
      </c>
      <c r="N1" s="4"/>
      <c r="O1" s="14"/>
      <c r="P1" s="5" t="s">
        <v>8</v>
      </c>
      <c r="Q1" s="5"/>
      <c r="R1" s="35"/>
      <c r="S1" s="3" t="s">
        <v>9</v>
      </c>
      <c r="T1" s="3"/>
      <c r="U1" s="36"/>
      <c r="V1" s="6" t="s">
        <v>10</v>
      </c>
      <c r="W1" s="6"/>
      <c r="X1" s="4"/>
      <c r="Y1" s="37"/>
      <c r="Z1" s="7" t="s">
        <v>11</v>
      </c>
      <c r="AA1" s="7"/>
      <c r="AB1" s="4"/>
      <c r="AC1" s="37"/>
      <c r="AD1" s="7" t="s">
        <v>12</v>
      </c>
      <c r="AE1" s="7"/>
      <c r="AF1" s="4"/>
      <c r="AG1" s="62" t="s">
        <v>13</v>
      </c>
      <c r="AH1" s="4"/>
      <c r="AI1" s="7" t="s">
        <v>14</v>
      </c>
      <c r="AJ1" s="7" t="s">
        <v>15</v>
      </c>
      <c r="AK1" s="7" t="s">
        <v>16</v>
      </c>
      <c r="AL1" s="7" t="s">
        <v>17</v>
      </c>
      <c r="AM1" s="52" t="s">
        <v>18</v>
      </c>
      <c r="AN1" s="53" t="s">
        <v>19</v>
      </c>
      <c r="AO1" s="1" t="s">
        <v>20</v>
      </c>
    </row>
    <row r="2" spans="1:40" s="1" customFormat="1" ht="13.5" thickBot="1">
      <c r="A2" s="75"/>
      <c r="B2" s="72"/>
      <c r="D2" s="76"/>
      <c r="E2" s="51"/>
      <c r="F2" s="5" t="s">
        <v>21</v>
      </c>
      <c r="G2" s="5" t="s">
        <v>22</v>
      </c>
      <c r="H2" s="5" t="s">
        <v>23</v>
      </c>
      <c r="I2" s="3" t="s">
        <v>21</v>
      </c>
      <c r="J2" s="3" t="s">
        <v>22</v>
      </c>
      <c r="K2" s="3" t="s">
        <v>23</v>
      </c>
      <c r="L2" s="4" t="s">
        <v>21</v>
      </c>
      <c r="M2" s="4" t="s">
        <v>22</v>
      </c>
      <c r="N2" s="4" t="s">
        <v>23</v>
      </c>
      <c r="O2" s="5" t="s">
        <v>21</v>
      </c>
      <c r="P2" s="5" t="s">
        <v>22</v>
      </c>
      <c r="Q2" s="5" t="s">
        <v>23</v>
      </c>
      <c r="R2" s="3" t="s">
        <v>21</v>
      </c>
      <c r="S2" s="3" t="s">
        <v>22</v>
      </c>
      <c r="T2" s="3" t="s">
        <v>23</v>
      </c>
      <c r="U2" s="6" t="s">
        <v>21</v>
      </c>
      <c r="V2" s="6" t="s">
        <v>22</v>
      </c>
      <c r="W2" s="6" t="s">
        <v>23</v>
      </c>
      <c r="X2" s="4"/>
      <c r="Y2" s="7" t="s">
        <v>21</v>
      </c>
      <c r="Z2" s="7" t="s">
        <v>22</v>
      </c>
      <c r="AA2" s="7" t="s">
        <v>23</v>
      </c>
      <c r="AB2" s="4"/>
      <c r="AC2" s="7" t="s">
        <v>21</v>
      </c>
      <c r="AD2" s="7" t="s">
        <v>22</v>
      </c>
      <c r="AE2" s="7" t="s">
        <v>23</v>
      </c>
      <c r="AF2" s="4"/>
      <c r="AG2" s="61">
        <v>0</v>
      </c>
      <c r="AH2" s="4" t="s">
        <v>24</v>
      </c>
      <c r="AI2" s="7" t="s">
        <v>25</v>
      </c>
      <c r="AJ2" s="7" t="s">
        <v>25</v>
      </c>
      <c r="AK2" s="7" t="s">
        <v>25</v>
      </c>
      <c r="AL2" s="7" t="s">
        <v>25</v>
      </c>
      <c r="AM2" s="52" t="s">
        <v>25</v>
      </c>
      <c r="AN2" s="53" t="s">
        <v>25</v>
      </c>
    </row>
    <row r="3" spans="1:41" ht="12.75">
      <c r="A3" s="81">
        <v>39</v>
      </c>
      <c r="B3" s="70" t="s">
        <v>36</v>
      </c>
      <c r="C3" s="70" t="s">
        <v>213</v>
      </c>
      <c r="D3" s="77">
        <v>24</v>
      </c>
      <c r="E3" s="81">
        <v>-14</v>
      </c>
      <c r="F3" s="55">
        <v>6</v>
      </c>
      <c r="G3" s="55">
        <v>15</v>
      </c>
      <c r="H3" s="55"/>
      <c r="I3" s="56">
        <v>7</v>
      </c>
      <c r="J3" s="56">
        <v>53</v>
      </c>
      <c r="K3" s="56">
        <v>22</v>
      </c>
      <c r="L3" s="57">
        <v>7</v>
      </c>
      <c r="M3" s="57">
        <v>57</v>
      </c>
      <c r="N3" s="57">
        <v>52</v>
      </c>
      <c r="O3" s="55">
        <v>9</v>
      </c>
      <c r="P3" s="55">
        <v>59</v>
      </c>
      <c r="Q3" s="55">
        <v>42</v>
      </c>
      <c r="R3" s="58">
        <v>10</v>
      </c>
      <c r="S3" s="58">
        <v>14</v>
      </c>
      <c r="T3" s="58">
        <v>14</v>
      </c>
      <c r="U3" s="59">
        <v>11</v>
      </c>
      <c r="V3" s="59">
        <v>43</v>
      </c>
      <c r="W3" s="60">
        <v>45</v>
      </c>
      <c r="Y3" s="48">
        <f>INT(AM3/3600)</f>
        <v>5</v>
      </c>
      <c r="Z3" s="48">
        <f>INT((AM3-Y3*3600)/60)</f>
        <v>9</v>
      </c>
      <c r="AA3" s="48">
        <f>AM3-(Y3*3600+Z3*60)</f>
        <v>43</v>
      </c>
      <c r="AC3" s="48">
        <f>INT(AN3/3600)</f>
        <v>4</v>
      </c>
      <c r="AD3" s="48">
        <f>INT((AN3-AC3*3600)/60)</f>
        <v>26</v>
      </c>
      <c r="AE3" s="48">
        <f>AN3-(AC3*3600+AD3*60)</f>
        <v>21.3799999999992</v>
      </c>
      <c r="AG3" s="63">
        <f>AG2+1</f>
        <v>1</v>
      </c>
      <c r="AI3" s="48">
        <f>(N3+M3*60+L3*3600)-(K3+J3*60+I3*3600)</f>
        <v>270</v>
      </c>
      <c r="AJ3" s="48">
        <f>(T3+S3*60+R3*3600)-(Q3+P3*60+O3*3600)</f>
        <v>872</v>
      </c>
      <c r="AK3" s="48">
        <f>AI3+AJ3</f>
        <v>1142</v>
      </c>
      <c r="AL3" s="48">
        <f>(W3+V3*60+U3*3600)-(H3+G3*60+F3*3600)</f>
        <v>19725</v>
      </c>
      <c r="AM3" s="49">
        <f>ABS(AL3-AK3)</f>
        <v>18583</v>
      </c>
      <c r="AN3" s="50">
        <f>AM3*(0.01*(100+E3))</f>
        <v>15981.38</v>
      </c>
      <c r="AO3" s="15" t="str">
        <f>IF(D3="","",IF(D3&lt;25,"C",IF(D3&lt;28.01,"B","A")))</f>
        <v>C</v>
      </c>
    </row>
    <row r="4" spans="1:41" ht="12.75">
      <c r="A4" s="83">
        <v>367</v>
      </c>
      <c r="B4" s="74" t="s">
        <v>186</v>
      </c>
      <c r="C4" s="15" t="s">
        <v>211</v>
      </c>
      <c r="D4" s="79">
        <v>22</v>
      </c>
      <c r="E4" s="81">
        <v>-19</v>
      </c>
      <c r="F4" s="55">
        <v>6</v>
      </c>
      <c r="G4" s="55">
        <v>0</v>
      </c>
      <c r="H4" s="55"/>
      <c r="I4" s="56">
        <v>7</v>
      </c>
      <c r="J4" s="56">
        <v>47</v>
      </c>
      <c r="K4" s="56">
        <v>25</v>
      </c>
      <c r="L4" s="57">
        <v>7</v>
      </c>
      <c r="M4" s="57">
        <v>50</v>
      </c>
      <c r="N4" s="57">
        <v>58</v>
      </c>
      <c r="O4" s="55">
        <v>10</v>
      </c>
      <c r="P4" s="55">
        <v>1</v>
      </c>
      <c r="Q4" s="55">
        <v>35</v>
      </c>
      <c r="R4" s="58">
        <v>10</v>
      </c>
      <c r="S4" s="58">
        <v>10</v>
      </c>
      <c r="T4" s="58">
        <v>30</v>
      </c>
      <c r="U4" s="59">
        <v>11</v>
      </c>
      <c r="V4" s="59">
        <v>50</v>
      </c>
      <c r="W4" s="60">
        <v>3</v>
      </c>
      <c r="Y4" s="48">
        <f aca="true" t="shared" si="0" ref="Y4:Y58">INT(AM4/3600)</f>
        <v>5</v>
      </c>
      <c r="Z4" s="48">
        <f aca="true" t="shared" si="1" ref="Z4:Z58">INT((AM4-Y4*3600)/60)</f>
        <v>37</v>
      </c>
      <c r="AA4" s="48">
        <f aca="true" t="shared" si="2" ref="AA4:AA58">AM4-(Y4*3600+Z4*60)</f>
        <v>35</v>
      </c>
      <c r="AC4" s="48">
        <f aca="true" t="shared" si="3" ref="AC4:AC58">INT(AN4/3600)</f>
        <v>4</v>
      </c>
      <c r="AD4" s="48">
        <f aca="true" t="shared" si="4" ref="AD4:AD58">INT((AN4-AC4*3600)/60)</f>
        <v>33</v>
      </c>
      <c r="AE4" s="48">
        <f aca="true" t="shared" si="5" ref="AE4:AE58">AN4-(AC4*3600+AD4*60)</f>
        <v>26.549999999999272</v>
      </c>
      <c r="AG4" s="63">
        <f aca="true" t="shared" si="6" ref="AG4:AG58">AG3+1</f>
        <v>2</v>
      </c>
      <c r="AI4" s="48">
        <f aca="true" t="shared" si="7" ref="AI4:AI58">(N4+M4*60+L4*3600)-(K4+J4*60+I4*3600)</f>
        <v>213</v>
      </c>
      <c r="AJ4" s="48">
        <f aca="true" t="shared" si="8" ref="AJ4:AJ58">(T4+S4*60+R4*3600)-(Q4+P4*60+O4*3600)</f>
        <v>535</v>
      </c>
      <c r="AK4" s="48">
        <f aca="true" t="shared" si="9" ref="AK4:AK58">AI4+AJ4</f>
        <v>748</v>
      </c>
      <c r="AL4" s="48">
        <f aca="true" t="shared" si="10" ref="AL4:AL58">(W4+V4*60+U4*3600)-(H4+G4*60+F4*3600)</f>
        <v>21003</v>
      </c>
      <c r="AM4" s="49">
        <f aca="true" t="shared" si="11" ref="AM4:AM58">ABS(AL4-AK4)</f>
        <v>20255</v>
      </c>
      <c r="AN4" s="50">
        <f aca="true" t="shared" si="12" ref="AN4:AN58">AM4*(0.01*(100+E4))</f>
        <v>16406.55</v>
      </c>
      <c r="AO4" s="15" t="str">
        <f aca="true" t="shared" si="13" ref="AO4:AO58">IF(D4="","",IF(D4&lt;25,"C",IF(D4&lt;28.01,"B","A")))</f>
        <v>C</v>
      </c>
    </row>
    <row r="5" spans="1:41" ht="12.75">
      <c r="A5" s="81">
        <v>334</v>
      </c>
      <c r="B5" s="70" t="s">
        <v>83</v>
      </c>
      <c r="C5" s="70" t="s">
        <v>84</v>
      </c>
      <c r="D5" s="77">
        <v>25.1</v>
      </c>
      <c r="E5" s="81">
        <v>-10</v>
      </c>
      <c r="F5" s="55">
        <v>6</v>
      </c>
      <c r="G5" s="55">
        <v>0</v>
      </c>
      <c r="H5" s="55"/>
      <c r="I5" s="56">
        <v>7</v>
      </c>
      <c r="J5" s="56">
        <v>34</v>
      </c>
      <c r="K5" s="56">
        <v>53</v>
      </c>
      <c r="L5" s="57">
        <v>7</v>
      </c>
      <c r="M5" s="57">
        <v>38</v>
      </c>
      <c r="N5" s="57">
        <v>25</v>
      </c>
      <c r="O5" s="55">
        <v>9</v>
      </c>
      <c r="P5" s="55">
        <v>39</v>
      </c>
      <c r="Q5" s="55">
        <v>55</v>
      </c>
      <c r="R5" s="58">
        <v>9</v>
      </c>
      <c r="S5" s="58">
        <v>43</v>
      </c>
      <c r="T5" s="58">
        <v>34</v>
      </c>
      <c r="U5" s="59">
        <v>11</v>
      </c>
      <c r="V5" s="59">
        <v>14</v>
      </c>
      <c r="W5" s="60">
        <v>23</v>
      </c>
      <c r="Y5" s="48">
        <f t="shared" si="0"/>
        <v>5</v>
      </c>
      <c r="Z5" s="48">
        <f t="shared" si="1"/>
        <v>7</v>
      </c>
      <c r="AA5" s="48">
        <f t="shared" si="2"/>
        <v>12</v>
      </c>
      <c r="AC5" s="48">
        <f t="shared" si="3"/>
        <v>4</v>
      </c>
      <c r="AD5" s="48">
        <f t="shared" si="4"/>
        <v>36</v>
      </c>
      <c r="AE5" s="48">
        <f t="shared" si="5"/>
        <v>28.799999999999272</v>
      </c>
      <c r="AG5" s="63">
        <f t="shared" si="6"/>
        <v>3</v>
      </c>
      <c r="AI5" s="48">
        <f t="shared" si="7"/>
        <v>212</v>
      </c>
      <c r="AJ5" s="48">
        <f t="shared" si="8"/>
        <v>219</v>
      </c>
      <c r="AK5" s="48">
        <f t="shared" si="9"/>
        <v>431</v>
      </c>
      <c r="AL5" s="48">
        <f t="shared" si="10"/>
        <v>18863</v>
      </c>
      <c r="AM5" s="49">
        <f t="shared" si="11"/>
        <v>18432</v>
      </c>
      <c r="AN5" s="50">
        <f t="shared" si="12"/>
        <v>16588.8</v>
      </c>
      <c r="AO5" s="15" t="str">
        <f t="shared" si="13"/>
        <v>B</v>
      </c>
    </row>
    <row r="6" spans="1:41" ht="12.75">
      <c r="A6" s="81">
        <v>303</v>
      </c>
      <c r="B6" s="70" t="s">
        <v>208</v>
      </c>
      <c r="C6" s="70" t="s">
        <v>222</v>
      </c>
      <c r="D6" s="77">
        <v>25</v>
      </c>
      <c r="E6" s="81">
        <v>-10</v>
      </c>
      <c r="F6" s="55">
        <v>6</v>
      </c>
      <c r="G6" s="55">
        <v>15</v>
      </c>
      <c r="H6" s="55"/>
      <c r="I6" s="56">
        <v>7</v>
      </c>
      <c r="J6" s="56">
        <v>57</v>
      </c>
      <c r="K6" s="56">
        <v>30</v>
      </c>
      <c r="L6" s="57">
        <v>8</v>
      </c>
      <c r="M6" s="57">
        <v>1</v>
      </c>
      <c r="N6" s="57">
        <v>17</v>
      </c>
      <c r="O6" s="55">
        <v>9</v>
      </c>
      <c r="P6" s="55">
        <v>56</v>
      </c>
      <c r="Q6" s="55">
        <v>27</v>
      </c>
      <c r="R6" s="58">
        <v>10</v>
      </c>
      <c r="S6" s="58">
        <v>9</v>
      </c>
      <c r="T6" s="58">
        <v>0</v>
      </c>
      <c r="U6" s="59">
        <v>11</v>
      </c>
      <c r="V6" s="59">
        <v>39</v>
      </c>
      <c r="W6" s="60">
        <v>17</v>
      </c>
      <c r="Y6" s="48">
        <f t="shared" si="0"/>
        <v>5</v>
      </c>
      <c r="Z6" s="48">
        <f t="shared" si="1"/>
        <v>7</v>
      </c>
      <c r="AA6" s="48">
        <f t="shared" si="2"/>
        <v>57</v>
      </c>
      <c r="AC6" s="48">
        <f t="shared" si="3"/>
        <v>4</v>
      </c>
      <c r="AD6" s="48">
        <f t="shared" si="4"/>
        <v>37</v>
      </c>
      <c r="AE6" s="48">
        <f t="shared" si="5"/>
        <v>9.299999999999272</v>
      </c>
      <c r="AG6" s="63">
        <f t="shared" si="6"/>
        <v>4</v>
      </c>
      <c r="AI6" s="48">
        <f t="shared" si="7"/>
        <v>227</v>
      </c>
      <c r="AJ6" s="48">
        <f t="shared" si="8"/>
        <v>753</v>
      </c>
      <c r="AK6" s="48">
        <f t="shared" si="9"/>
        <v>980</v>
      </c>
      <c r="AL6" s="48">
        <f t="shared" si="10"/>
        <v>19457</v>
      </c>
      <c r="AM6" s="49">
        <f t="shared" si="11"/>
        <v>18477</v>
      </c>
      <c r="AN6" s="50">
        <f t="shared" si="12"/>
        <v>16629.3</v>
      </c>
      <c r="AO6" s="15" t="str">
        <f t="shared" si="13"/>
        <v>B</v>
      </c>
    </row>
    <row r="7" spans="1:41" ht="12.75">
      <c r="A7" s="81">
        <v>70</v>
      </c>
      <c r="B7" s="70" t="s">
        <v>198</v>
      </c>
      <c r="C7" s="70" t="s">
        <v>199</v>
      </c>
      <c r="D7" s="77">
        <v>36</v>
      </c>
      <c r="E7" s="81">
        <v>3</v>
      </c>
      <c r="F7" s="55">
        <v>7</v>
      </c>
      <c r="G7" s="55">
        <v>30</v>
      </c>
      <c r="H7" s="55"/>
      <c r="I7" s="56">
        <v>8</v>
      </c>
      <c r="J7" s="56">
        <v>59</v>
      </c>
      <c r="K7" s="56">
        <v>5</v>
      </c>
      <c r="L7" s="57">
        <v>9</v>
      </c>
      <c r="M7" s="57">
        <v>17</v>
      </c>
      <c r="N7" s="57">
        <v>53</v>
      </c>
      <c r="O7" s="55">
        <v>11</v>
      </c>
      <c r="P7" s="55">
        <v>0</v>
      </c>
      <c r="Q7" s="55">
        <v>40</v>
      </c>
      <c r="R7" s="58">
        <v>11</v>
      </c>
      <c r="S7" s="58">
        <v>26</v>
      </c>
      <c r="T7" s="58">
        <v>23</v>
      </c>
      <c r="U7" s="59">
        <v>12</v>
      </c>
      <c r="V7" s="59">
        <v>43</v>
      </c>
      <c r="W7" s="60">
        <v>59</v>
      </c>
      <c r="Y7" s="48">
        <f>INT(AM7/3600)</f>
        <v>4</v>
      </c>
      <c r="Z7" s="48">
        <f>INT((AM7-Y7*3600)/60)</f>
        <v>29</v>
      </c>
      <c r="AA7" s="48">
        <f>AM7-(Y7*3600+Z7*60)</f>
        <v>28</v>
      </c>
      <c r="AC7" s="48">
        <f>INT(AN7/3600)</f>
        <v>4</v>
      </c>
      <c r="AD7" s="48">
        <f>INT((AN7-AC7*3600)/60)</f>
        <v>37</v>
      </c>
      <c r="AE7" s="48">
        <f>AN7-(AC7*3600+AD7*60)</f>
        <v>33.04000000000087</v>
      </c>
      <c r="AG7" s="63">
        <f>AG6+1</f>
        <v>5</v>
      </c>
      <c r="AI7" s="48">
        <f>(N7+M7*60+L7*3600)-(K7+J7*60+I7*3600)</f>
        <v>1128</v>
      </c>
      <c r="AJ7" s="48">
        <f>(T7+S7*60+R7*3600)-(Q7+P7*60+O7*3600)</f>
        <v>1543</v>
      </c>
      <c r="AK7" s="48">
        <f>AI7+AJ7</f>
        <v>2671</v>
      </c>
      <c r="AL7" s="48">
        <f>(W7+V7*60+U7*3600)-(H7+G7*60+F7*3600)</f>
        <v>18839</v>
      </c>
      <c r="AM7" s="49">
        <f>ABS(AL7-AK7)</f>
        <v>16168</v>
      </c>
      <c r="AN7" s="50">
        <f>AM7*(0.01*(100+E7))</f>
        <v>16653.04</v>
      </c>
      <c r="AO7" s="15" t="str">
        <f>IF(D7="","",IF(D7&lt;25,"C",IF(D7&lt;28.01,"B","A")))</f>
        <v>A</v>
      </c>
    </row>
    <row r="8" spans="1:41" ht="12.75">
      <c r="A8" s="81">
        <v>7</v>
      </c>
      <c r="B8" s="70" t="s">
        <v>28</v>
      </c>
      <c r="C8" s="70" t="s">
        <v>223</v>
      </c>
      <c r="D8" s="77">
        <v>32</v>
      </c>
      <c r="E8" s="81">
        <v>-10</v>
      </c>
      <c r="F8" s="55">
        <v>7</v>
      </c>
      <c r="G8" s="55">
        <v>30</v>
      </c>
      <c r="H8" s="55"/>
      <c r="I8" s="56">
        <v>9</v>
      </c>
      <c r="J8" s="56">
        <v>15</v>
      </c>
      <c r="K8" s="56">
        <v>33</v>
      </c>
      <c r="L8" s="57">
        <v>9</v>
      </c>
      <c r="M8" s="57">
        <v>20</v>
      </c>
      <c r="N8" s="57">
        <v>0</v>
      </c>
      <c r="O8" s="55">
        <v>11</v>
      </c>
      <c r="P8" s="55">
        <v>17</v>
      </c>
      <c r="Q8" s="55">
        <v>35</v>
      </c>
      <c r="R8" s="58">
        <v>11</v>
      </c>
      <c r="S8" s="58">
        <v>31</v>
      </c>
      <c r="T8" s="58">
        <v>4</v>
      </c>
      <c r="U8" s="59">
        <v>12</v>
      </c>
      <c r="V8" s="59">
        <v>59</v>
      </c>
      <c r="W8" s="60">
        <v>30</v>
      </c>
      <c r="Y8" s="48">
        <f>INT(AM8/3600)</f>
        <v>5</v>
      </c>
      <c r="Z8" s="48">
        <f>INT((AM8-Y8*3600)/60)</f>
        <v>11</v>
      </c>
      <c r="AA8" s="48">
        <f>AM8-(Y8*3600+Z8*60)</f>
        <v>34</v>
      </c>
      <c r="AC8" s="48">
        <f>INT(AN8/3600)</f>
        <v>4</v>
      </c>
      <c r="AD8" s="48">
        <f>INT((AN8-AC8*3600)/60)</f>
        <v>40</v>
      </c>
      <c r="AE8" s="48">
        <f>AN8-(AC8*3600+AD8*60)</f>
        <v>24.600000000002183</v>
      </c>
      <c r="AG8" s="63">
        <f>AG7+1</f>
        <v>6</v>
      </c>
      <c r="AI8" s="48">
        <f>(N8+M8*60+L8*3600)-(K8+J8*60+I8*3600)</f>
        <v>267</v>
      </c>
      <c r="AJ8" s="48">
        <f>(T8+S8*60+R8*3600)-(Q8+P8*60+O8*3600)</f>
        <v>809</v>
      </c>
      <c r="AK8" s="48">
        <f>AI8+AJ8</f>
        <v>1076</v>
      </c>
      <c r="AL8" s="48">
        <f>(W8+V8*60+U8*3600)-(H8+G8*60+F8*3600)</f>
        <v>19770</v>
      </c>
      <c r="AM8" s="49">
        <f>ABS(AL8-AK8)</f>
        <v>18694</v>
      </c>
      <c r="AN8" s="50">
        <f>AM8*(0.01*(100+E8))</f>
        <v>16824.600000000002</v>
      </c>
      <c r="AO8" s="15" t="str">
        <f>IF(D8="","",IF(D8&lt;25,"C",IF(D8&lt;28.01,"B","A")))</f>
        <v>A</v>
      </c>
    </row>
    <row r="9" spans="1:41" ht="12.75">
      <c r="A9" s="81">
        <v>375</v>
      </c>
      <c r="B9" s="70" t="s">
        <v>242</v>
      </c>
      <c r="C9" s="70" t="s">
        <v>243</v>
      </c>
      <c r="D9" s="77">
        <v>21.4</v>
      </c>
      <c r="E9" s="81">
        <v>-14</v>
      </c>
      <c r="F9" s="55">
        <v>7</v>
      </c>
      <c r="G9" s="55">
        <v>0</v>
      </c>
      <c r="H9" s="55"/>
      <c r="I9" s="56">
        <v>8</v>
      </c>
      <c r="J9" s="56">
        <v>39</v>
      </c>
      <c r="K9" s="56">
        <v>35</v>
      </c>
      <c r="L9" s="57">
        <v>8</v>
      </c>
      <c r="M9" s="57">
        <v>43</v>
      </c>
      <c r="N9" s="57">
        <v>46</v>
      </c>
      <c r="O9" s="55">
        <v>10</v>
      </c>
      <c r="P9" s="55">
        <v>42</v>
      </c>
      <c r="Q9" s="55">
        <v>53</v>
      </c>
      <c r="R9" s="58">
        <v>10</v>
      </c>
      <c r="S9" s="58">
        <v>46</v>
      </c>
      <c r="T9" s="58">
        <v>23</v>
      </c>
      <c r="U9" s="59">
        <v>12</v>
      </c>
      <c r="V9" s="59">
        <v>34</v>
      </c>
      <c r="W9" s="60">
        <v>50</v>
      </c>
      <c r="Y9" s="48">
        <f t="shared" si="0"/>
        <v>5</v>
      </c>
      <c r="Z9" s="48">
        <f t="shared" si="1"/>
        <v>27</v>
      </c>
      <c r="AA9" s="48">
        <f t="shared" si="2"/>
        <v>9</v>
      </c>
      <c r="AC9" s="48">
        <f t="shared" si="3"/>
        <v>4</v>
      </c>
      <c r="AD9" s="48">
        <f t="shared" si="4"/>
        <v>41</v>
      </c>
      <c r="AE9" s="48">
        <f t="shared" si="5"/>
        <v>20.93999999999869</v>
      </c>
      <c r="AG9" s="63">
        <f t="shared" si="6"/>
        <v>7</v>
      </c>
      <c r="AI9" s="48">
        <f t="shared" si="7"/>
        <v>251</v>
      </c>
      <c r="AJ9" s="48">
        <f t="shared" si="8"/>
        <v>210</v>
      </c>
      <c r="AK9" s="48">
        <f t="shared" si="9"/>
        <v>461</v>
      </c>
      <c r="AL9" s="48">
        <f t="shared" si="10"/>
        <v>20090</v>
      </c>
      <c r="AM9" s="49">
        <f t="shared" si="11"/>
        <v>19629</v>
      </c>
      <c r="AN9" s="50">
        <f t="shared" si="12"/>
        <v>16880.94</v>
      </c>
      <c r="AO9" s="15" t="str">
        <f t="shared" si="13"/>
        <v>C</v>
      </c>
    </row>
    <row r="10" spans="1:41" ht="12.75">
      <c r="A10" s="81">
        <v>227</v>
      </c>
      <c r="B10" s="70" t="s">
        <v>58</v>
      </c>
      <c r="C10" s="70" t="s">
        <v>59</v>
      </c>
      <c r="D10" s="77">
        <v>28</v>
      </c>
      <c r="E10" s="81">
        <v>-7</v>
      </c>
      <c r="F10" s="55">
        <v>7</v>
      </c>
      <c r="G10" s="55">
        <v>15</v>
      </c>
      <c r="H10" s="55"/>
      <c r="I10" s="56">
        <v>8</v>
      </c>
      <c r="J10" s="56">
        <v>52</v>
      </c>
      <c r="K10" s="56">
        <v>39</v>
      </c>
      <c r="L10" s="57">
        <v>9</v>
      </c>
      <c r="M10" s="57">
        <v>18</v>
      </c>
      <c r="N10" s="57">
        <v>31</v>
      </c>
      <c r="O10" s="55">
        <v>11</v>
      </c>
      <c r="P10" s="55">
        <v>16</v>
      </c>
      <c r="Q10" s="55">
        <v>56</v>
      </c>
      <c r="R10" s="58">
        <v>11</v>
      </c>
      <c r="S10" s="58">
        <v>29</v>
      </c>
      <c r="T10" s="58">
        <v>24</v>
      </c>
      <c r="U10" s="59">
        <v>12</v>
      </c>
      <c r="V10" s="59">
        <v>59</v>
      </c>
      <c r="W10" s="60">
        <v>18</v>
      </c>
      <c r="Y10" s="48">
        <f t="shared" si="0"/>
        <v>5</v>
      </c>
      <c r="Z10" s="48">
        <f t="shared" si="1"/>
        <v>5</v>
      </c>
      <c r="AA10" s="48">
        <f t="shared" si="2"/>
        <v>58</v>
      </c>
      <c r="AC10" s="48">
        <f t="shared" si="3"/>
        <v>4</v>
      </c>
      <c r="AD10" s="48">
        <f t="shared" si="4"/>
        <v>44</v>
      </c>
      <c r="AE10" s="48">
        <f t="shared" si="5"/>
        <v>32.94000000000233</v>
      </c>
      <c r="AG10" s="63">
        <f>AG9+1</f>
        <v>8</v>
      </c>
      <c r="AI10" s="48">
        <f t="shared" si="7"/>
        <v>1552</v>
      </c>
      <c r="AJ10" s="48">
        <f t="shared" si="8"/>
        <v>748</v>
      </c>
      <c r="AK10" s="48">
        <f t="shared" si="9"/>
        <v>2300</v>
      </c>
      <c r="AL10" s="48">
        <f t="shared" si="10"/>
        <v>20658</v>
      </c>
      <c r="AM10" s="49">
        <f t="shared" si="11"/>
        <v>18358</v>
      </c>
      <c r="AN10" s="50">
        <f t="shared" si="12"/>
        <v>17072.940000000002</v>
      </c>
      <c r="AO10" s="15" t="str">
        <f t="shared" si="13"/>
        <v>B</v>
      </c>
    </row>
    <row r="11" spans="1:41" ht="12.75">
      <c r="A11" s="81">
        <v>307</v>
      </c>
      <c r="B11" s="70" t="s">
        <v>74</v>
      </c>
      <c r="C11" s="70" t="s">
        <v>235</v>
      </c>
      <c r="D11" s="77">
        <v>28</v>
      </c>
      <c r="E11" s="81">
        <v>-7</v>
      </c>
      <c r="F11" s="55">
        <v>8</v>
      </c>
      <c r="G11" s="55">
        <v>0</v>
      </c>
      <c r="H11" s="55"/>
      <c r="I11" s="56">
        <v>9</v>
      </c>
      <c r="J11" s="56">
        <v>48</v>
      </c>
      <c r="K11" s="56">
        <v>27</v>
      </c>
      <c r="L11" s="57">
        <v>9</v>
      </c>
      <c r="M11" s="57">
        <v>52</v>
      </c>
      <c r="N11" s="57">
        <v>29</v>
      </c>
      <c r="O11" s="55">
        <v>11</v>
      </c>
      <c r="P11" s="55">
        <v>46</v>
      </c>
      <c r="Q11" s="55">
        <v>47</v>
      </c>
      <c r="R11" s="58">
        <v>11</v>
      </c>
      <c r="S11" s="58">
        <v>50</v>
      </c>
      <c r="T11" s="58">
        <v>29</v>
      </c>
      <c r="U11" s="59">
        <v>13</v>
      </c>
      <c r="V11" s="59">
        <v>16</v>
      </c>
      <c r="W11" s="60">
        <v>44</v>
      </c>
      <c r="Y11" s="48">
        <f t="shared" si="0"/>
        <v>5</v>
      </c>
      <c r="Z11" s="48">
        <f t="shared" si="1"/>
        <v>9</v>
      </c>
      <c r="AA11" s="48">
        <f t="shared" si="2"/>
        <v>0</v>
      </c>
      <c r="AC11" s="48">
        <f t="shared" si="3"/>
        <v>4</v>
      </c>
      <c r="AD11" s="48">
        <f t="shared" si="4"/>
        <v>47</v>
      </c>
      <c r="AE11" s="48">
        <f t="shared" si="5"/>
        <v>22.200000000000728</v>
      </c>
      <c r="AG11" s="63">
        <f t="shared" si="6"/>
        <v>9</v>
      </c>
      <c r="AI11" s="48">
        <f t="shared" si="7"/>
        <v>242</v>
      </c>
      <c r="AJ11" s="48">
        <f t="shared" si="8"/>
        <v>222</v>
      </c>
      <c r="AK11" s="48">
        <f t="shared" si="9"/>
        <v>464</v>
      </c>
      <c r="AL11" s="48">
        <f t="shared" si="10"/>
        <v>19004</v>
      </c>
      <c r="AM11" s="49">
        <f t="shared" si="11"/>
        <v>18540</v>
      </c>
      <c r="AN11" s="50">
        <f t="shared" si="12"/>
        <v>17242.2</v>
      </c>
      <c r="AO11" s="15" t="str">
        <f t="shared" si="13"/>
        <v>B</v>
      </c>
    </row>
    <row r="12" spans="1:41" ht="12.75">
      <c r="A12" s="81">
        <v>82</v>
      </c>
      <c r="B12" s="70" t="s">
        <v>151</v>
      </c>
      <c r="C12" s="70" t="s">
        <v>203</v>
      </c>
      <c r="D12" s="77">
        <v>32</v>
      </c>
      <c r="E12" s="81">
        <v>-8</v>
      </c>
      <c r="F12" s="55">
        <v>7</v>
      </c>
      <c r="G12" s="55">
        <v>15</v>
      </c>
      <c r="H12" s="55"/>
      <c r="I12" s="56">
        <v>8</v>
      </c>
      <c r="J12" s="56">
        <v>55</v>
      </c>
      <c r="K12" s="56">
        <v>34</v>
      </c>
      <c r="L12" s="57">
        <v>9</v>
      </c>
      <c r="M12" s="57">
        <v>19</v>
      </c>
      <c r="N12" s="57">
        <v>47</v>
      </c>
      <c r="O12" s="55">
        <v>11</v>
      </c>
      <c r="P12" s="55">
        <v>22</v>
      </c>
      <c r="Q12" s="55">
        <v>56</v>
      </c>
      <c r="R12" s="58">
        <v>11</v>
      </c>
      <c r="S12" s="58">
        <v>27</v>
      </c>
      <c r="T12" s="58">
        <v>37</v>
      </c>
      <c r="U12" s="59">
        <v>13</v>
      </c>
      <c r="V12" s="59">
        <v>0</v>
      </c>
      <c r="W12" s="60">
        <v>14</v>
      </c>
      <c r="Y12" s="48">
        <f t="shared" si="0"/>
        <v>5</v>
      </c>
      <c r="Z12" s="48">
        <f t="shared" si="1"/>
        <v>16</v>
      </c>
      <c r="AA12" s="48">
        <f t="shared" si="2"/>
        <v>20</v>
      </c>
      <c r="AC12" s="48">
        <f t="shared" si="3"/>
        <v>4</v>
      </c>
      <c r="AD12" s="48">
        <f t="shared" si="4"/>
        <v>51</v>
      </c>
      <c r="AE12" s="48">
        <f t="shared" si="5"/>
        <v>1.6000000000021828</v>
      </c>
      <c r="AG12" s="63">
        <f t="shared" si="6"/>
        <v>10</v>
      </c>
      <c r="AI12" s="48">
        <f t="shared" si="7"/>
        <v>1453</v>
      </c>
      <c r="AJ12" s="48">
        <f t="shared" si="8"/>
        <v>281</v>
      </c>
      <c r="AK12" s="48">
        <f t="shared" si="9"/>
        <v>1734</v>
      </c>
      <c r="AL12" s="48">
        <f t="shared" si="10"/>
        <v>20714</v>
      </c>
      <c r="AM12" s="49">
        <f t="shared" si="11"/>
        <v>18980</v>
      </c>
      <c r="AN12" s="50">
        <f t="shared" si="12"/>
        <v>17461.600000000002</v>
      </c>
      <c r="AO12" s="15" t="str">
        <f t="shared" si="13"/>
        <v>A</v>
      </c>
    </row>
    <row r="13" spans="1:41" ht="12.75">
      <c r="A13" s="81">
        <v>24</v>
      </c>
      <c r="B13" s="70" t="s">
        <v>34</v>
      </c>
      <c r="C13" s="70" t="s">
        <v>35</v>
      </c>
      <c r="D13" s="77">
        <v>27.8</v>
      </c>
      <c r="E13" s="81">
        <v>-10</v>
      </c>
      <c r="F13" s="55">
        <v>7</v>
      </c>
      <c r="G13" s="55">
        <v>0</v>
      </c>
      <c r="H13" s="55"/>
      <c r="I13" s="56">
        <v>8</v>
      </c>
      <c r="J13" s="56">
        <v>36</v>
      </c>
      <c r="K13" s="56">
        <v>27</v>
      </c>
      <c r="L13" s="57">
        <v>8</v>
      </c>
      <c r="M13" s="57">
        <v>40</v>
      </c>
      <c r="N13" s="57">
        <v>6</v>
      </c>
      <c r="O13" s="55">
        <v>10</v>
      </c>
      <c r="P13" s="55">
        <v>53</v>
      </c>
      <c r="Q13" s="55">
        <v>5</v>
      </c>
      <c r="R13" s="58">
        <v>10</v>
      </c>
      <c r="S13" s="58">
        <v>56</v>
      </c>
      <c r="T13" s="58">
        <v>44</v>
      </c>
      <c r="U13" s="59">
        <v>12</v>
      </c>
      <c r="V13" s="59">
        <v>30</v>
      </c>
      <c r="W13" s="60">
        <v>49</v>
      </c>
      <c r="Y13" s="48">
        <f t="shared" si="0"/>
        <v>5</v>
      </c>
      <c r="Z13" s="48">
        <f t="shared" si="1"/>
        <v>23</v>
      </c>
      <c r="AA13" s="48">
        <f t="shared" si="2"/>
        <v>31</v>
      </c>
      <c r="AC13" s="48">
        <f t="shared" si="3"/>
        <v>4</v>
      </c>
      <c r="AD13" s="48">
        <f t="shared" si="4"/>
        <v>51</v>
      </c>
      <c r="AE13" s="48">
        <f t="shared" si="5"/>
        <v>9.900000000001455</v>
      </c>
      <c r="AG13" s="63">
        <f t="shared" si="6"/>
        <v>11</v>
      </c>
      <c r="AI13" s="48">
        <f t="shared" si="7"/>
        <v>219</v>
      </c>
      <c r="AJ13" s="48">
        <f t="shared" si="8"/>
        <v>219</v>
      </c>
      <c r="AK13" s="48">
        <f t="shared" si="9"/>
        <v>438</v>
      </c>
      <c r="AL13" s="48">
        <f t="shared" si="10"/>
        <v>19849</v>
      </c>
      <c r="AM13" s="49">
        <f t="shared" si="11"/>
        <v>19411</v>
      </c>
      <c r="AN13" s="50">
        <f t="shared" si="12"/>
        <v>17469.9</v>
      </c>
      <c r="AO13" s="15" t="str">
        <f t="shared" si="13"/>
        <v>B</v>
      </c>
    </row>
    <row r="14" spans="1:41" ht="12.75">
      <c r="A14" s="81">
        <v>215</v>
      </c>
      <c r="B14" s="70" t="s">
        <v>54</v>
      </c>
      <c r="C14" s="70" t="s">
        <v>230</v>
      </c>
      <c r="D14" s="77">
        <v>36</v>
      </c>
      <c r="E14" s="81">
        <v>2</v>
      </c>
      <c r="F14" s="55">
        <v>7</v>
      </c>
      <c r="G14" s="55">
        <v>15</v>
      </c>
      <c r="H14" s="55"/>
      <c r="I14" s="56">
        <v>8</v>
      </c>
      <c r="J14" s="56">
        <v>49</v>
      </c>
      <c r="K14" s="56">
        <v>0</v>
      </c>
      <c r="L14" s="57">
        <v>8</v>
      </c>
      <c r="M14" s="57">
        <v>52</v>
      </c>
      <c r="N14" s="57">
        <v>20</v>
      </c>
      <c r="O14" s="55">
        <v>10</v>
      </c>
      <c r="P14" s="55">
        <v>40</v>
      </c>
      <c r="Q14" s="55">
        <v>45</v>
      </c>
      <c r="R14" s="58">
        <v>10</v>
      </c>
      <c r="S14" s="58">
        <v>45</v>
      </c>
      <c r="T14" s="58">
        <v>6</v>
      </c>
      <c r="U14" s="59">
        <v>12</v>
      </c>
      <c r="V14" s="59">
        <v>9</v>
      </c>
      <c r="W14" s="60">
        <v>19</v>
      </c>
      <c r="Y14" s="48">
        <f>INT(AM14/3600)</f>
        <v>4</v>
      </c>
      <c r="Z14" s="48">
        <f>INT((AM14-Y14*3600)/60)</f>
        <v>46</v>
      </c>
      <c r="AA14" s="48">
        <f>AM14-(Y14*3600+Z14*60)</f>
        <v>38</v>
      </c>
      <c r="AC14" s="48">
        <f>INT(AN14/3600)</f>
        <v>4</v>
      </c>
      <c r="AD14" s="48">
        <f>INT((AN14-AC14*3600)/60)</f>
        <v>52</v>
      </c>
      <c r="AE14" s="48">
        <f>AN14-(AC14*3600+AD14*60)</f>
        <v>21.959999999999127</v>
      </c>
      <c r="AG14" s="63">
        <f>AG13+1</f>
        <v>12</v>
      </c>
      <c r="AI14" s="48">
        <f>(N14+M14*60+L14*3600)-(K14+J14*60+I14*3600)</f>
        <v>200</v>
      </c>
      <c r="AJ14" s="48">
        <f>(T14+S14*60+R14*3600)-(Q14+P14*60+O14*3600)</f>
        <v>261</v>
      </c>
      <c r="AK14" s="48">
        <f>AI14+AJ14</f>
        <v>461</v>
      </c>
      <c r="AL14" s="48">
        <f>(W14+V14*60+U14*3600)-(H14+G14*60+F14*3600)</f>
        <v>17659</v>
      </c>
      <c r="AM14" s="49">
        <f>ABS(AL14-AK14)</f>
        <v>17198</v>
      </c>
      <c r="AN14" s="50">
        <f>AM14*(0.01*(100+E14))</f>
        <v>17541.96</v>
      </c>
      <c r="AO14" s="15" t="str">
        <f>IF(D14="","",IF(D14&lt;25,"C",IF(D14&lt;28.01,"B","A")))</f>
        <v>A</v>
      </c>
    </row>
    <row r="15" spans="1:41" ht="12.75">
      <c r="A15" s="81">
        <v>11</v>
      </c>
      <c r="B15" s="70" t="s">
        <v>96</v>
      </c>
      <c r="C15" s="70" t="s">
        <v>212</v>
      </c>
      <c r="D15" s="77">
        <v>29</v>
      </c>
      <c r="E15" s="81">
        <v>1</v>
      </c>
      <c r="F15" s="55">
        <v>7</v>
      </c>
      <c r="G15" s="55">
        <v>45</v>
      </c>
      <c r="H15" s="55"/>
      <c r="I15" s="56">
        <v>9</v>
      </c>
      <c r="J15" s="56">
        <v>17</v>
      </c>
      <c r="K15" s="56">
        <v>34</v>
      </c>
      <c r="L15" s="57">
        <v>9</v>
      </c>
      <c r="M15" s="57">
        <v>21</v>
      </c>
      <c r="N15" s="57">
        <v>57</v>
      </c>
      <c r="O15" s="55">
        <v>11</v>
      </c>
      <c r="P15" s="55">
        <v>13</v>
      </c>
      <c r="Q15" s="55">
        <v>54</v>
      </c>
      <c r="R15" s="58">
        <v>11</v>
      </c>
      <c r="S15" s="58">
        <v>26</v>
      </c>
      <c r="T15" s="58">
        <v>36</v>
      </c>
      <c r="U15" s="59">
        <v>12</v>
      </c>
      <c r="V15" s="59">
        <v>54</v>
      </c>
      <c r="W15" s="60">
        <v>3</v>
      </c>
      <c r="Y15" s="48">
        <f>INT(AM15/3600)</f>
        <v>4</v>
      </c>
      <c r="Z15" s="48">
        <f>INT((AM15-Y15*3600)/60)</f>
        <v>51</v>
      </c>
      <c r="AA15" s="48">
        <f>AM15-(Y15*3600+Z15*60)</f>
        <v>58</v>
      </c>
      <c r="AC15" s="48">
        <f>INT(AN15/3600)</f>
        <v>4</v>
      </c>
      <c r="AD15" s="48">
        <f>INT((AN15-AC15*3600)/60)</f>
        <v>54</v>
      </c>
      <c r="AE15" s="48">
        <f>AN15-(AC15*3600+AD15*60)</f>
        <v>53.18000000000029</v>
      </c>
      <c r="AG15" s="63">
        <f>AG14+1</f>
        <v>13</v>
      </c>
      <c r="AI15" s="48">
        <f>(N15+M15*60+L15*3600)-(K15+J15*60+I15*3600)</f>
        <v>263</v>
      </c>
      <c r="AJ15" s="48">
        <f>(T15+S15*60+R15*3600)-(Q15+P15*60+O15*3600)</f>
        <v>762</v>
      </c>
      <c r="AK15" s="48">
        <f>AI15+AJ15</f>
        <v>1025</v>
      </c>
      <c r="AL15" s="48">
        <f>(W15+V15*60+U15*3600)-(H15+G15*60+F15*3600)</f>
        <v>18543</v>
      </c>
      <c r="AM15" s="49">
        <f>ABS(AL15-AK15)</f>
        <v>17518</v>
      </c>
      <c r="AN15" s="50">
        <f>AM15*(0.01*(100+E15))</f>
        <v>17693.18</v>
      </c>
      <c r="AO15" s="15" t="str">
        <f>IF(D15="","",IF(D15&lt;25,"C",IF(D15&lt;28.01,"B","A")))</f>
        <v>A</v>
      </c>
    </row>
    <row r="16" spans="1:41" ht="12.75">
      <c r="A16" s="81">
        <v>335</v>
      </c>
      <c r="B16" s="70" t="s">
        <v>85</v>
      </c>
      <c r="C16" s="70" t="s">
        <v>86</v>
      </c>
      <c r="D16" s="77">
        <v>30</v>
      </c>
      <c r="E16" s="81">
        <v>2</v>
      </c>
      <c r="F16" s="55">
        <v>8</v>
      </c>
      <c r="G16" s="55">
        <v>15</v>
      </c>
      <c r="H16" s="55"/>
      <c r="I16" s="56">
        <v>9</v>
      </c>
      <c r="J16" s="56">
        <v>43</v>
      </c>
      <c r="K16" s="56">
        <v>53</v>
      </c>
      <c r="L16" s="57">
        <v>9</v>
      </c>
      <c r="M16" s="57">
        <v>47</v>
      </c>
      <c r="N16" s="57">
        <v>45</v>
      </c>
      <c r="O16" s="55">
        <v>11</v>
      </c>
      <c r="P16" s="55">
        <v>47</v>
      </c>
      <c r="Q16" s="55">
        <v>47</v>
      </c>
      <c r="R16" s="58">
        <v>11</v>
      </c>
      <c r="S16" s="58">
        <v>51</v>
      </c>
      <c r="T16" s="58">
        <v>27</v>
      </c>
      <c r="U16" s="59">
        <v>13</v>
      </c>
      <c r="V16" s="59">
        <v>13</v>
      </c>
      <c r="W16" s="60">
        <v>15</v>
      </c>
      <c r="Y16" s="48">
        <f t="shared" si="0"/>
        <v>4</v>
      </c>
      <c r="Z16" s="48">
        <f t="shared" si="1"/>
        <v>50</v>
      </c>
      <c r="AA16" s="48">
        <f t="shared" si="2"/>
        <v>43</v>
      </c>
      <c r="AC16" s="48">
        <f t="shared" si="3"/>
        <v>4</v>
      </c>
      <c r="AD16" s="48">
        <f t="shared" si="4"/>
        <v>56</v>
      </c>
      <c r="AE16" s="48">
        <f t="shared" si="5"/>
        <v>31.860000000000582</v>
      </c>
      <c r="AG16" s="63">
        <f t="shared" si="6"/>
        <v>14</v>
      </c>
      <c r="AI16" s="48">
        <f t="shared" si="7"/>
        <v>232</v>
      </c>
      <c r="AJ16" s="48">
        <f t="shared" si="8"/>
        <v>220</v>
      </c>
      <c r="AK16" s="48">
        <f t="shared" si="9"/>
        <v>452</v>
      </c>
      <c r="AL16" s="48">
        <f t="shared" si="10"/>
        <v>17895</v>
      </c>
      <c r="AM16" s="49">
        <f t="shared" si="11"/>
        <v>17443</v>
      </c>
      <c r="AN16" s="50">
        <f t="shared" si="12"/>
        <v>17791.86</v>
      </c>
      <c r="AO16" s="15" t="str">
        <f t="shared" si="13"/>
        <v>A</v>
      </c>
    </row>
    <row r="17" spans="1:41" ht="12.75">
      <c r="A17" s="81">
        <v>259</v>
      </c>
      <c r="B17" s="70" t="s">
        <v>62</v>
      </c>
      <c r="C17" s="70" t="s">
        <v>63</v>
      </c>
      <c r="D17" s="77">
        <v>25</v>
      </c>
      <c r="E17" s="81">
        <v>-10</v>
      </c>
      <c r="F17" s="55">
        <v>7</v>
      </c>
      <c r="G17" s="55">
        <v>0</v>
      </c>
      <c r="H17" s="55"/>
      <c r="I17" s="56">
        <v>8</v>
      </c>
      <c r="J17" s="56">
        <v>46</v>
      </c>
      <c r="K17" s="56">
        <v>53</v>
      </c>
      <c r="L17" s="57">
        <v>8</v>
      </c>
      <c r="M17" s="57">
        <v>51</v>
      </c>
      <c r="N17" s="57">
        <v>2</v>
      </c>
      <c r="O17" s="55">
        <v>10</v>
      </c>
      <c r="P17" s="55">
        <v>52</v>
      </c>
      <c r="Q17" s="55">
        <v>34</v>
      </c>
      <c r="R17" s="58">
        <v>10</v>
      </c>
      <c r="S17" s="58">
        <v>56</v>
      </c>
      <c r="T17" s="58">
        <v>17</v>
      </c>
      <c r="U17" s="59">
        <v>12</v>
      </c>
      <c r="V17" s="59">
        <v>48</v>
      </c>
      <c r="W17" s="60">
        <v>2</v>
      </c>
      <c r="Y17" s="48">
        <f t="shared" si="0"/>
        <v>5</v>
      </c>
      <c r="Z17" s="48">
        <f t="shared" si="1"/>
        <v>40</v>
      </c>
      <c r="AA17" s="48">
        <f t="shared" si="2"/>
        <v>10</v>
      </c>
      <c r="AC17" s="48">
        <f t="shared" si="3"/>
        <v>5</v>
      </c>
      <c r="AD17" s="48">
        <f t="shared" si="4"/>
        <v>6</v>
      </c>
      <c r="AE17" s="48">
        <f t="shared" si="5"/>
        <v>9</v>
      </c>
      <c r="AG17" s="63">
        <f t="shared" si="6"/>
        <v>15</v>
      </c>
      <c r="AI17" s="48">
        <f t="shared" si="7"/>
        <v>249</v>
      </c>
      <c r="AJ17" s="48">
        <f t="shared" si="8"/>
        <v>223</v>
      </c>
      <c r="AK17" s="48">
        <f t="shared" si="9"/>
        <v>472</v>
      </c>
      <c r="AL17" s="48">
        <f t="shared" si="10"/>
        <v>20882</v>
      </c>
      <c r="AM17" s="49">
        <f t="shared" si="11"/>
        <v>20410</v>
      </c>
      <c r="AN17" s="50">
        <f t="shared" si="12"/>
        <v>18369</v>
      </c>
      <c r="AO17" s="15" t="str">
        <f t="shared" si="13"/>
        <v>B</v>
      </c>
    </row>
    <row r="18" spans="1:41" ht="12.75">
      <c r="A18" s="82">
        <v>344</v>
      </c>
      <c r="B18" s="87" t="s">
        <v>221</v>
      </c>
      <c r="C18" s="71" t="s">
        <v>87</v>
      </c>
      <c r="D18" s="78">
        <v>24.5</v>
      </c>
      <c r="E18" s="82">
        <v>-17</v>
      </c>
      <c r="F18" s="55">
        <v>7</v>
      </c>
      <c r="G18" s="55">
        <v>15</v>
      </c>
      <c r="H18" s="55"/>
      <c r="I18" s="56">
        <v>9</v>
      </c>
      <c r="J18" s="56">
        <v>7</v>
      </c>
      <c r="K18" s="56">
        <v>35</v>
      </c>
      <c r="L18" s="57">
        <v>9</v>
      </c>
      <c r="M18" s="57">
        <v>25</v>
      </c>
      <c r="N18" s="57">
        <v>11</v>
      </c>
      <c r="O18" s="55">
        <v>11</v>
      </c>
      <c r="P18" s="55">
        <v>45</v>
      </c>
      <c r="Q18" s="55">
        <v>53</v>
      </c>
      <c r="R18" s="58">
        <v>11</v>
      </c>
      <c r="S18" s="58">
        <v>51</v>
      </c>
      <c r="T18" s="58">
        <v>6</v>
      </c>
      <c r="U18" s="59">
        <v>14</v>
      </c>
      <c r="V18" s="59">
        <v>1</v>
      </c>
      <c r="W18" s="60">
        <v>57</v>
      </c>
      <c r="Y18" s="48">
        <f t="shared" si="0"/>
        <v>6</v>
      </c>
      <c r="Z18" s="48">
        <f t="shared" si="1"/>
        <v>24</v>
      </c>
      <c r="AA18" s="48">
        <f t="shared" si="2"/>
        <v>8</v>
      </c>
      <c r="AC18" s="48">
        <f t="shared" si="3"/>
        <v>5</v>
      </c>
      <c r="AD18" s="48">
        <f t="shared" si="4"/>
        <v>18</v>
      </c>
      <c r="AE18" s="48">
        <f t="shared" si="5"/>
        <v>49.840000000000146</v>
      </c>
      <c r="AG18" s="63">
        <f t="shared" si="6"/>
        <v>16</v>
      </c>
      <c r="AI18" s="48">
        <f t="shared" si="7"/>
        <v>1056</v>
      </c>
      <c r="AJ18" s="48">
        <f t="shared" si="8"/>
        <v>313</v>
      </c>
      <c r="AK18" s="48">
        <f t="shared" si="9"/>
        <v>1369</v>
      </c>
      <c r="AL18" s="48">
        <f t="shared" si="10"/>
        <v>24417</v>
      </c>
      <c r="AM18" s="49">
        <f t="shared" si="11"/>
        <v>23048</v>
      </c>
      <c r="AN18" s="50">
        <f t="shared" si="12"/>
        <v>19129.84</v>
      </c>
      <c r="AO18" s="15" t="str">
        <f t="shared" si="13"/>
        <v>C</v>
      </c>
    </row>
    <row r="19" spans="1:41" ht="12.75">
      <c r="A19" s="81">
        <v>87</v>
      </c>
      <c r="B19" s="70" t="s">
        <v>224</v>
      </c>
      <c r="C19" s="70" t="s">
        <v>225</v>
      </c>
      <c r="D19" s="77">
        <v>25</v>
      </c>
      <c r="E19" s="81">
        <v>-18</v>
      </c>
      <c r="F19" s="55">
        <v>8</v>
      </c>
      <c r="G19" s="55">
        <v>0</v>
      </c>
      <c r="H19" s="55"/>
      <c r="I19" s="56">
        <v>10</v>
      </c>
      <c r="J19" s="56">
        <v>22</v>
      </c>
      <c r="K19" s="56">
        <v>4</v>
      </c>
      <c r="L19" s="57">
        <v>10</v>
      </c>
      <c r="M19" s="57">
        <v>32</v>
      </c>
      <c r="N19" s="57">
        <v>57</v>
      </c>
      <c r="O19" s="55">
        <v>12</v>
      </c>
      <c r="P19" s="55">
        <v>55</v>
      </c>
      <c r="Q19" s="55">
        <v>0</v>
      </c>
      <c r="R19" s="58">
        <v>12</v>
      </c>
      <c r="S19" s="58">
        <v>59</v>
      </c>
      <c r="T19" s="58">
        <v>33</v>
      </c>
      <c r="U19" s="59">
        <v>15</v>
      </c>
      <c r="V19" s="59">
        <v>1</v>
      </c>
      <c r="W19" s="60">
        <v>27</v>
      </c>
      <c r="Y19" s="48">
        <f t="shared" si="0"/>
        <v>6</v>
      </c>
      <c r="Z19" s="48">
        <f t="shared" si="1"/>
        <v>46</v>
      </c>
      <c r="AA19" s="48">
        <f t="shared" si="2"/>
        <v>1</v>
      </c>
      <c r="AC19" s="48">
        <f t="shared" si="3"/>
        <v>5</v>
      </c>
      <c r="AD19" s="48">
        <f t="shared" si="4"/>
        <v>32</v>
      </c>
      <c r="AE19" s="48">
        <f t="shared" si="5"/>
        <v>56.02000000000044</v>
      </c>
      <c r="AG19" s="63">
        <f t="shared" si="6"/>
        <v>17</v>
      </c>
      <c r="AI19" s="48">
        <f t="shared" si="7"/>
        <v>653</v>
      </c>
      <c r="AJ19" s="48">
        <f t="shared" si="8"/>
        <v>273</v>
      </c>
      <c r="AK19" s="48">
        <f t="shared" si="9"/>
        <v>926</v>
      </c>
      <c r="AL19" s="48">
        <f t="shared" si="10"/>
        <v>25287</v>
      </c>
      <c r="AM19" s="49">
        <f t="shared" si="11"/>
        <v>24361</v>
      </c>
      <c r="AN19" s="50">
        <f t="shared" si="12"/>
        <v>19976.02</v>
      </c>
      <c r="AO19" s="15" t="str">
        <f t="shared" si="13"/>
        <v>B</v>
      </c>
    </row>
    <row r="20" spans="1:41" ht="12.75">
      <c r="A20" s="81">
        <v>22</v>
      </c>
      <c r="B20" s="70" t="s">
        <v>32</v>
      </c>
      <c r="C20" s="70" t="s">
        <v>33</v>
      </c>
      <c r="D20" s="77">
        <v>29.5</v>
      </c>
      <c r="E20" s="81">
        <v>1</v>
      </c>
      <c r="F20" s="55">
        <v>8</v>
      </c>
      <c r="G20" s="55">
        <v>0</v>
      </c>
      <c r="H20" s="55"/>
      <c r="I20" s="56">
        <v>9</v>
      </c>
      <c r="J20" s="56">
        <v>36</v>
      </c>
      <c r="K20" s="56">
        <v>31</v>
      </c>
      <c r="L20" s="57">
        <v>9</v>
      </c>
      <c r="M20" s="57">
        <v>40</v>
      </c>
      <c r="N20" s="57">
        <v>37</v>
      </c>
      <c r="O20" s="55">
        <v>12</v>
      </c>
      <c r="P20" s="55">
        <v>1</v>
      </c>
      <c r="Q20" s="55">
        <v>32</v>
      </c>
      <c r="R20" s="58">
        <v>12</v>
      </c>
      <c r="S20" s="58">
        <v>6</v>
      </c>
      <c r="T20" s="58">
        <v>29</v>
      </c>
      <c r="U20" s="59">
        <v>13</v>
      </c>
      <c r="V20" s="59">
        <v>48</v>
      </c>
      <c r="W20" s="60">
        <v>30</v>
      </c>
      <c r="Y20" s="48">
        <f>INT(AM20/3600)</f>
        <v>5</v>
      </c>
      <c r="Z20" s="48">
        <f>INT((AM20-Y20*3600)/60)</f>
        <v>39</v>
      </c>
      <c r="AA20" s="48">
        <f>AM20-(Y20*3600+Z20*60)</f>
        <v>27</v>
      </c>
      <c r="AC20" s="48">
        <f>INT(AN20/3600)</f>
        <v>5</v>
      </c>
      <c r="AD20" s="48">
        <f>INT((AN20-AC20*3600)/60)</f>
        <v>42</v>
      </c>
      <c r="AE20" s="48">
        <f>AN20-(AC20*3600+AD20*60)</f>
        <v>50.67000000000189</v>
      </c>
      <c r="AG20" s="63">
        <f t="shared" si="6"/>
        <v>18</v>
      </c>
      <c r="AI20" s="48">
        <f>(N20+M20*60+L20*3600)-(K20+J20*60+I20*3600)</f>
        <v>246</v>
      </c>
      <c r="AJ20" s="48">
        <f>(T20+S20*60+R20*3600)-(Q20+P20*60+O20*3600)</f>
        <v>297</v>
      </c>
      <c r="AK20" s="48">
        <f>AI20+AJ20</f>
        <v>543</v>
      </c>
      <c r="AL20" s="48">
        <f>(W20+V20*60+U20*3600)-(H20+G20*60+F20*3600)</f>
        <v>20910</v>
      </c>
      <c r="AM20" s="49">
        <f>ABS(AL20-AK20)</f>
        <v>20367</v>
      </c>
      <c r="AN20" s="50">
        <f>AM20*(0.01*(100+E20))</f>
        <v>20570.670000000002</v>
      </c>
      <c r="AO20" s="15" t="str">
        <f>IF(D20="","",IF(D20&lt;25,"C",IF(D20&lt;28.01,"B","A")))</f>
        <v>A</v>
      </c>
    </row>
    <row r="21" spans="1:41" ht="12.75">
      <c r="A21" s="81">
        <v>305</v>
      </c>
      <c r="B21" s="70" t="s">
        <v>233</v>
      </c>
      <c r="C21" s="70" t="s">
        <v>234</v>
      </c>
      <c r="D21" s="77">
        <v>30</v>
      </c>
      <c r="E21" s="81">
        <v>-22</v>
      </c>
      <c r="F21" s="55">
        <v>6</v>
      </c>
      <c r="G21" s="55">
        <v>45</v>
      </c>
      <c r="H21" s="55"/>
      <c r="I21" s="56">
        <v>8</v>
      </c>
      <c r="J21" s="56">
        <v>52</v>
      </c>
      <c r="K21" s="56">
        <v>20</v>
      </c>
      <c r="L21" s="57">
        <v>9</v>
      </c>
      <c r="M21" s="57">
        <v>23</v>
      </c>
      <c r="N21" s="57">
        <v>26</v>
      </c>
      <c r="O21" s="55">
        <v>12</v>
      </c>
      <c r="P21" s="55">
        <v>32</v>
      </c>
      <c r="Q21" s="55">
        <v>42</v>
      </c>
      <c r="R21" s="58">
        <v>12</v>
      </c>
      <c r="S21" s="58">
        <v>37</v>
      </c>
      <c r="T21" s="58">
        <v>53</v>
      </c>
      <c r="U21" s="59">
        <v>14</v>
      </c>
      <c r="V21" s="59">
        <v>46</v>
      </c>
      <c r="W21" s="60">
        <v>29</v>
      </c>
      <c r="Y21" s="48">
        <f t="shared" si="0"/>
        <v>7</v>
      </c>
      <c r="Z21" s="48">
        <f t="shared" si="1"/>
        <v>25</v>
      </c>
      <c r="AA21" s="48">
        <f t="shared" si="2"/>
        <v>12</v>
      </c>
      <c r="AC21" s="48">
        <f t="shared" si="3"/>
        <v>5</v>
      </c>
      <c r="AD21" s="48">
        <f t="shared" si="4"/>
        <v>47</v>
      </c>
      <c r="AE21" s="48">
        <f t="shared" si="5"/>
        <v>15.360000000000582</v>
      </c>
      <c r="AG21" s="63">
        <f t="shared" si="6"/>
        <v>19</v>
      </c>
      <c r="AI21" s="48">
        <f t="shared" si="7"/>
        <v>1866</v>
      </c>
      <c r="AJ21" s="48">
        <f t="shared" si="8"/>
        <v>311</v>
      </c>
      <c r="AK21" s="48">
        <f t="shared" si="9"/>
        <v>2177</v>
      </c>
      <c r="AL21" s="48">
        <f t="shared" si="10"/>
        <v>28889</v>
      </c>
      <c r="AM21" s="49">
        <f t="shared" si="11"/>
        <v>26712</v>
      </c>
      <c r="AN21" s="50">
        <f t="shared" si="12"/>
        <v>20835.36</v>
      </c>
      <c r="AO21" s="15" t="str">
        <f t="shared" si="13"/>
        <v>A</v>
      </c>
    </row>
    <row r="22" spans="1:41" ht="12.75">
      <c r="A22" s="81">
        <v>3</v>
      </c>
      <c r="B22" s="70" t="s">
        <v>26</v>
      </c>
      <c r="C22" s="70" t="s">
        <v>27</v>
      </c>
      <c r="D22" s="77">
        <v>38</v>
      </c>
      <c r="E22" s="81">
        <v>8</v>
      </c>
      <c r="F22" s="55">
        <v>8</v>
      </c>
      <c r="G22" s="55">
        <v>0</v>
      </c>
      <c r="H22" s="55"/>
      <c r="I22" s="56">
        <v>9</v>
      </c>
      <c r="J22" s="56">
        <v>26</v>
      </c>
      <c r="K22" s="56">
        <v>35</v>
      </c>
      <c r="L22" s="57">
        <v>9</v>
      </c>
      <c r="M22" s="57">
        <v>29</v>
      </c>
      <c r="N22" s="57">
        <v>56</v>
      </c>
      <c r="O22" s="55">
        <v>12</v>
      </c>
      <c r="P22" s="55">
        <v>8</v>
      </c>
      <c r="Q22" s="55">
        <v>11</v>
      </c>
      <c r="R22" s="58">
        <v>12</v>
      </c>
      <c r="S22" s="58">
        <v>11</v>
      </c>
      <c r="T22" s="58">
        <v>20</v>
      </c>
      <c r="U22" s="59">
        <v>13</v>
      </c>
      <c r="V22" s="59">
        <v>33</v>
      </c>
      <c r="W22" s="60">
        <v>34</v>
      </c>
      <c r="Y22" s="48">
        <f>INT(AM22/3600)</f>
        <v>5</v>
      </c>
      <c r="Z22" s="48">
        <f>INT((AM22-Y22*3600)/60)</f>
        <v>27</v>
      </c>
      <c r="AA22" s="48">
        <f>AM22-(Y22*3600+Z22*60)</f>
        <v>4</v>
      </c>
      <c r="AC22" s="48">
        <f>INT(AN22/3600)</f>
        <v>5</v>
      </c>
      <c r="AD22" s="48">
        <f>INT((AN22-AC22*3600)/60)</f>
        <v>53</v>
      </c>
      <c r="AE22" s="48">
        <f>AN22-(AC22*3600+AD22*60)</f>
        <v>13.920000000001892</v>
      </c>
      <c r="AG22" s="63">
        <f>AG21+1</f>
        <v>20</v>
      </c>
      <c r="AI22" s="48">
        <f>(N22+M22*60+L22*3600)-(K22+J22*60+I22*3600)</f>
        <v>201</v>
      </c>
      <c r="AJ22" s="48">
        <f>(T22+S22*60+R22*3600)-(Q22+P22*60+O22*3600)</f>
        <v>189</v>
      </c>
      <c r="AK22" s="48">
        <f>AI22+AJ22</f>
        <v>390</v>
      </c>
      <c r="AL22" s="48">
        <f>(W22+V22*60+U22*3600)-(H22+G22*60+F22*3600)</f>
        <v>20014</v>
      </c>
      <c r="AM22" s="49">
        <f>ABS(AL22-AK22)</f>
        <v>19624</v>
      </c>
      <c r="AN22" s="50">
        <f>AM22*(0.01*(100+E22))</f>
        <v>21193.920000000002</v>
      </c>
      <c r="AO22" s="15" t="str">
        <f>IF(D22="","",IF(D22&lt;25,"C",IF(D22&lt;28.01,"B","A")))</f>
        <v>A</v>
      </c>
    </row>
    <row r="23" spans="1:41" ht="12.75">
      <c r="A23" s="81">
        <v>135</v>
      </c>
      <c r="B23" s="70" t="s">
        <v>227</v>
      </c>
      <c r="C23" s="70" t="s">
        <v>228</v>
      </c>
      <c r="D23" s="77">
        <v>29</v>
      </c>
      <c r="E23" s="81">
        <v>-7</v>
      </c>
      <c r="F23" s="55">
        <v>7</v>
      </c>
      <c r="G23" s="55">
        <v>0</v>
      </c>
      <c r="H23" s="55"/>
      <c r="I23" s="56">
        <v>8</v>
      </c>
      <c r="J23" s="56">
        <v>53</v>
      </c>
      <c r="K23" s="56">
        <v>41</v>
      </c>
      <c r="L23" s="57">
        <v>9</v>
      </c>
      <c r="M23" s="57">
        <v>20</v>
      </c>
      <c r="N23" s="57">
        <v>27</v>
      </c>
      <c r="O23" s="55">
        <v>13</v>
      </c>
      <c r="P23" s="55">
        <v>20</v>
      </c>
      <c r="Q23" s="55">
        <v>10</v>
      </c>
      <c r="R23" s="58">
        <v>13</v>
      </c>
      <c r="S23" s="58">
        <v>37</v>
      </c>
      <c r="T23" s="58">
        <v>5</v>
      </c>
      <c r="U23" s="59">
        <v>15</v>
      </c>
      <c r="V23" s="59">
        <v>16</v>
      </c>
      <c r="W23" s="60">
        <v>59</v>
      </c>
      <c r="Y23" s="48">
        <f t="shared" si="0"/>
        <v>7</v>
      </c>
      <c r="Z23" s="48">
        <f t="shared" si="1"/>
        <v>33</v>
      </c>
      <c r="AA23" s="48">
        <f t="shared" si="2"/>
        <v>18</v>
      </c>
      <c r="AC23" s="48">
        <f t="shared" si="3"/>
        <v>7</v>
      </c>
      <c r="AD23" s="48">
        <f t="shared" si="4"/>
        <v>1</v>
      </c>
      <c r="AE23" s="48">
        <f t="shared" si="5"/>
        <v>34.140000000003056</v>
      </c>
      <c r="AG23" s="63">
        <f t="shared" si="6"/>
        <v>21</v>
      </c>
      <c r="AI23" s="48">
        <f t="shared" si="7"/>
        <v>1606</v>
      </c>
      <c r="AJ23" s="48">
        <f t="shared" si="8"/>
        <v>1015</v>
      </c>
      <c r="AK23" s="48">
        <f t="shared" si="9"/>
        <v>2621</v>
      </c>
      <c r="AL23" s="48">
        <f t="shared" si="10"/>
        <v>29819</v>
      </c>
      <c r="AM23" s="49">
        <f t="shared" si="11"/>
        <v>27198</v>
      </c>
      <c r="AN23" s="50">
        <f t="shared" si="12"/>
        <v>25294.140000000003</v>
      </c>
      <c r="AO23" s="15" t="str">
        <f t="shared" si="13"/>
        <v>A</v>
      </c>
    </row>
    <row r="24" spans="1:41" ht="12.75">
      <c r="A24" s="81">
        <v>9</v>
      </c>
      <c r="B24" s="70" t="s">
        <v>95</v>
      </c>
      <c r="C24" s="70" t="s">
        <v>200</v>
      </c>
      <c r="D24" s="77">
        <v>29</v>
      </c>
      <c r="E24" s="81">
        <v>-7</v>
      </c>
      <c r="F24" s="55">
        <v>7</v>
      </c>
      <c r="G24" s="55">
        <v>45</v>
      </c>
      <c r="H24" s="55"/>
      <c r="I24" s="56">
        <v>9</v>
      </c>
      <c r="J24" s="56">
        <v>32</v>
      </c>
      <c r="K24" s="56">
        <v>37</v>
      </c>
      <c r="L24" s="57">
        <v>9</v>
      </c>
      <c r="M24" s="57">
        <v>37</v>
      </c>
      <c r="N24" s="57">
        <v>4</v>
      </c>
      <c r="O24" s="55"/>
      <c r="P24" s="55" t="s">
        <v>249</v>
      </c>
      <c r="Q24" s="55"/>
      <c r="R24" s="58"/>
      <c r="S24" s="58"/>
      <c r="T24" s="58"/>
      <c r="U24" s="59"/>
      <c r="V24" s="59" t="s">
        <v>249</v>
      </c>
      <c r="W24" s="60"/>
      <c r="Y24" s="48" t="e">
        <f>INT(AM24/3600)</f>
        <v>#VALUE!</v>
      </c>
      <c r="Z24" s="48" t="e">
        <f>INT((AM24-Y24*3600)/60)</f>
        <v>#VALUE!</v>
      </c>
      <c r="AA24" s="48" t="e">
        <f>AM24-(Y24*3600+Z24*60)</f>
        <v>#VALUE!</v>
      </c>
      <c r="AC24" s="48" t="e">
        <f>INT(AN24/3600)</f>
        <v>#VALUE!</v>
      </c>
      <c r="AD24" s="48" t="e">
        <f>INT((AN24-AC24*3600)/60)</f>
        <v>#VALUE!</v>
      </c>
      <c r="AE24" s="48" t="e">
        <f>AN24-(AC24*3600+AD24*60)</f>
        <v>#VALUE!</v>
      </c>
      <c r="AG24" s="63">
        <f>AG23+1</f>
        <v>22</v>
      </c>
      <c r="AI24" s="48">
        <f>(N24+M24*60+L24*3600)-(K24+J24*60+I24*3600)</f>
        <v>267</v>
      </c>
      <c r="AJ24" s="48" t="e">
        <f>(T24+S24*60+R24*3600)-(Q24+P24*60+O24*3600)</f>
        <v>#VALUE!</v>
      </c>
      <c r="AK24" s="48" t="e">
        <f>AI24+AJ24</f>
        <v>#VALUE!</v>
      </c>
      <c r="AL24" s="48" t="e">
        <f>(W24+V24*60+U24*3600)-(H24+G24*60+F24*3600)</f>
        <v>#VALUE!</v>
      </c>
      <c r="AM24" s="49" t="e">
        <f>ABS(AL24-AK24)</f>
        <v>#VALUE!</v>
      </c>
      <c r="AN24" s="50" t="e">
        <f>AM24*(0.01*(100+E24))</f>
        <v>#VALUE!</v>
      </c>
      <c r="AO24" s="15" t="str">
        <f>IF(D24="","",IF(D24&lt;25,"C",IF(D24&lt;28.01,"B","A")))</f>
        <v>A</v>
      </c>
    </row>
    <row r="25" spans="1:41" ht="12.75">
      <c r="A25" s="81">
        <v>25</v>
      </c>
      <c r="B25" s="70" t="s">
        <v>98</v>
      </c>
      <c r="C25" s="70" t="s">
        <v>201</v>
      </c>
      <c r="D25" s="77">
        <v>25</v>
      </c>
      <c r="E25" s="81">
        <v>-11</v>
      </c>
      <c r="F25" s="55" t="s">
        <v>248</v>
      </c>
      <c r="G25" s="55"/>
      <c r="H25" s="55"/>
      <c r="I25" s="56"/>
      <c r="J25" s="56"/>
      <c r="K25" s="56"/>
      <c r="L25" s="57"/>
      <c r="M25" s="57"/>
      <c r="N25" s="57"/>
      <c r="O25" s="55"/>
      <c r="P25" s="55"/>
      <c r="Q25" s="55"/>
      <c r="R25" s="58"/>
      <c r="S25" s="58"/>
      <c r="T25" s="58"/>
      <c r="U25" s="59"/>
      <c r="V25" s="59"/>
      <c r="W25" s="60"/>
      <c r="Y25" s="48" t="e">
        <f>INT(AM25/3600)</f>
        <v>#VALUE!</v>
      </c>
      <c r="Z25" s="48" t="e">
        <f>INT((AM25-Y25*3600)/60)</f>
        <v>#VALUE!</v>
      </c>
      <c r="AA25" s="48" t="e">
        <f>AM25-(Y25*3600+Z25*60)</f>
        <v>#VALUE!</v>
      </c>
      <c r="AC25" s="48" t="e">
        <f>INT(AN25/3600)</f>
        <v>#VALUE!</v>
      </c>
      <c r="AD25" s="48" t="e">
        <f>INT((AN25-AC25*3600)/60)</f>
        <v>#VALUE!</v>
      </c>
      <c r="AE25" s="48" t="e">
        <f>AN25-(AC25*3600+AD25*60)</f>
        <v>#VALUE!</v>
      </c>
      <c r="AG25" s="63">
        <f>AG24+1</f>
        <v>23</v>
      </c>
      <c r="AI25" s="48">
        <f>(N25+M25*60+L25*3600)-(K25+J25*60+I25*3600)</f>
        <v>0</v>
      </c>
      <c r="AJ25" s="48">
        <f>(T25+S25*60+R25*3600)-(Q25+P25*60+O25*3600)</f>
        <v>0</v>
      </c>
      <c r="AK25" s="48">
        <f>AI25+AJ25</f>
        <v>0</v>
      </c>
      <c r="AL25" s="48" t="e">
        <f>(W25+V25*60+U25*3600)-(H25+G25*60+F25*3600)</f>
        <v>#VALUE!</v>
      </c>
      <c r="AM25" s="49" t="e">
        <f>ABS(AL25-AK25)</f>
        <v>#VALUE!</v>
      </c>
      <c r="AN25" s="50" t="e">
        <f>AM25*(0.01*(100+E25))</f>
        <v>#VALUE!</v>
      </c>
      <c r="AO25" s="15" t="str">
        <f>IF(D25="","",IF(D25&lt;25,"C",IF(D25&lt;28.01,"B","A")))</f>
        <v>B</v>
      </c>
    </row>
    <row r="26" spans="1:41" ht="12.75">
      <c r="A26" s="81">
        <v>40</v>
      </c>
      <c r="B26" s="70" t="s">
        <v>246</v>
      </c>
      <c r="C26" s="70" t="s">
        <v>247</v>
      </c>
      <c r="D26" s="77">
        <v>22</v>
      </c>
      <c r="E26" s="81">
        <v>-20</v>
      </c>
      <c r="F26" s="55">
        <v>7</v>
      </c>
      <c r="G26" s="55">
        <v>30</v>
      </c>
      <c r="H26" s="55"/>
      <c r="I26" s="56">
        <v>10</v>
      </c>
      <c r="J26" s="56">
        <v>59</v>
      </c>
      <c r="K26" s="56">
        <v>38</v>
      </c>
      <c r="L26" s="57"/>
      <c r="M26" s="57" t="s">
        <v>249</v>
      </c>
      <c r="N26" s="57"/>
      <c r="O26" s="55"/>
      <c r="P26" s="55"/>
      <c r="Q26" s="55"/>
      <c r="R26" s="58"/>
      <c r="S26" s="58"/>
      <c r="T26" s="58"/>
      <c r="U26" s="59"/>
      <c r="V26" s="59"/>
      <c r="W26" s="60"/>
      <c r="Y26" s="48" t="e">
        <f t="shared" si="0"/>
        <v>#VALUE!</v>
      </c>
      <c r="Z26" s="48" t="e">
        <f t="shared" si="1"/>
        <v>#VALUE!</v>
      </c>
      <c r="AA26" s="48" t="e">
        <f t="shared" si="2"/>
        <v>#VALUE!</v>
      </c>
      <c r="AC26" s="48" t="e">
        <f t="shared" si="3"/>
        <v>#VALUE!</v>
      </c>
      <c r="AD26" s="48" t="e">
        <f t="shared" si="4"/>
        <v>#VALUE!</v>
      </c>
      <c r="AE26" s="48" t="e">
        <f t="shared" si="5"/>
        <v>#VALUE!</v>
      </c>
      <c r="AG26" s="63">
        <f t="shared" si="6"/>
        <v>24</v>
      </c>
      <c r="AI26" s="48" t="e">
        <f t="shared" si="7"/>
        <v>#VALUE!</v>
      </c>
      <c r="AJ26" s="48">
        <f t="shared" si="8"/>
        <v>0</v>
      </c>
      <c r="AK26" s="48" t="e">
        <f t="shared" si="9"/>
        <v>#VALUE!</v>
      </c>
      <c r="AL26" s="48">
        <f t="shared" si="10"/>
        <v>-27000</v>
      </c>
      <c r="AM26" s="49" t="e">
        <f t="shared" si="11"/>
        <v>#VALUE!</v>
      </c>
      <c r="AN26" s="50" t="e">
        <f t="shared" si="12"/>
        <v>#VALUE!</v>
      </c>
      <c r="AO26" s="15" t="str">
        <f t="shared" si="13"/>
        <v>C</v>
      </c>
    </row>
    <row r="27" spans="1:41" ht="12.75">
      <c r="A27" s="82">
        <v>52</v>
      </c>
      <c r="B27" s="73" t="s">
        <v>100</v>
      </c>
      <c r="C27" s="71" t="s">
        <v>219</v>
      </c>
      <c r="D27" s="78">
        <v>43</v>
      </c>
      <c r="E27" s="82">
        <v>5</v>
      </c>
      <c r="F27" s="55">
        <v>8</v>
      </c>
      <c r="G27" s="55">
        <v>15</v>
      </c>
      <c r="H27" s="55"/>
      <c r="I27" s="56">
        <v>9</v>
      </c>
      <c r="J27" s="56">
        <v>52</v>
      </c>
      <c r="K27" s="56">
        <v>24</v>
      </c>
      <c r="L27" s="57">
        <v>10</v>
      </c>
      <c r="M27" s="57">
        <v>12</v>
      </c>
      <c r="N27" s="57">
        <v>15</v>
      </c>
      <c r="O27" s="55"/>
      <c r="P27" s="55" t="s">
        <v>249</v>
      </c>
      <c r="Q27" s="55"/>
      <c r="R27" s="58"/>
      <c r="S27" s="58"/>
      <c r="T27" s="58"/>
      <c r="U27" s="59"/>
      <c r="V27" s="59"/>
      <c r="W27" s="60"/>
      <c r="Y27" s="48" t="e">
        <f>INT(AM27/3600)</f>
        <v>#VALUE!</v>
      </c>
      <c r="Z27" s="48" t="e">
        <f>INT((AM27-Y27*3600)/60)</f>
        <v>#VALUE!</v>
      </c>
      <c r="AA27" s="48" t="e">
        <f>AM27-(Y27*3600+Z27*60)</f>
        <v>#VALUE!</v>
      </c>
      <c r="AC27" s="48" t="e">
        <f>INT(AN27/3600)</f>
        <v>#VALUE!</v>
      </c>
      <c r="AD27" s="48" t="e">
        <f>INT((AN27-AC27*3600)/60)</f>
        <v>#VALUE!</v>
      </c>
      <c r="AE27" s="48" t="e">
        <f>AN27-(AC27*3600+AD27*60)</f>
        <v>#VALUE!</v>
      </c>
      <c r="AG27" s="63">
        <f>AG26+1</f>
        <v>25</v>
      </c>
      <c r="AI27" s="48">
        <f>(N27+M27*60+L27*3600)-(K27+J27*60+I27*3600)</f>
        <v>1191</v>
      </c>
      <c r="AJ27" s="48" t="e">
        <f>(T27+S27*60+R27*3600)-(Q27+P27*60+O27*3600)</f>
        <v>#VALUE!</v>
      </c>
      <c r="AK27" s="48" t="e">
        <f>AI27+AJ27</f>
        <v>#VALUE!</v>
      </c>
      <c r="AL27" s="48">
        <f>(W27+V27*60+U27*3600)-(H27+G27*60+F27*3600)</f>
        <v>-29700</v>
      </c>
      <c r="AM27" s="49" t="e">
        <f>ABS(AL27-AK27)</f>
        <v>#VALUE!</v>
      </c>
      <c r="AN27" s="50" t="e">
        <f>AM27*(0.01*(100+E27))</f>
        <v>#VALUE!</v>
      </c>
      <c r="AO27" s="15" t="str">
        <f>IF(D27="","",IF(D27&lt;25,"C",IF(D27&lt;28.01,"B","A")))</f>
        <v>A</v>
      </c>
    </row>
    <row r="28" spans="1:41" ht="12.75">
      <c r="A28" s="81">
        <v>54</v>
      </c>
      <c r="B28" s="70" t="s">
        <v>67</v>
      </c>
      <c r="C28" s="70" t="s">
        <v>202</v>
      </c>
      <c r="D28" s="77">
        <v>21.3</v>
      </c>
      <c r="E28" s="85">
        <v>-19</v>
      </c>
      <c r="F28" s="55" t="s">
        <v>248</v>
      </c>
      <c r="G28" s="55"/>
      <c r="H28" s="55"/>
      <c r="I28" s="56"/>
      <c r="J28" s="56"/>
      <c r="K28" s="56"/>
      <c r="L28" s="57"/>
      <c r="M28" s="57"/>
      <c r="N28" s="57"/>
      <c r="O28" s="55"/>
      <c r="P28" s="55"/>
      <c r="Q28" s="55"/>
      <c r="R28" s="58"/>
      <c r="S28" s="58"/>
      <c r="T28" s="58"/>
      <c r="U28" s="59"/>
      <c r="V28" s="59"/>
      <c r="W28" s="60"/>
      <c r="Y28" s="48" t="e">
        <f>INT(AM28/3600)</f>
        <v>#VALUE!</v>
      </c>
      <c r="Z28" s="48" t="e">
        <f>INT((AM28-Y28*3600)/60)</f>
        <v>#VALUE!</v>
      </c>
      <c r="AA28" s="48" t="e">
        <f>AM28-(Y28*3600+Z28*60)</f>
        <v>#VALUE!</v>
      </c>
      <c r="AC28" s="48" t="e">
        <f>INT(AN28/3600)</f>
        <v>#VALUE!</v>
      </c>
      <c r="AD28" s="48" t="e">
        <f>INT((AN28-AC28*3600)/60)</f>
        <v>#VALUE!</v>
      </c>
      <c r="AE28" s="48" t="e">
        <f>AN28-(AC28*3600+AD28*60)</f>
        <v>#VALUE!</v>
      </c>
      <c r="AG28" s="63">
        <f>AG27+1</f>
        <v>26</v>
      </c>
      <c r="AI28" s="48">
        <f>(N28+M28*60+L28*3600)-(K28+J28*60+I28*3600)</f>
        <v>0</v>
      </c>
      <c r="AJ28" s="48">
        <f>(T28+S28*60+R28*3600)-(Q28+P28*60+O28*3600)</f>
        <v>0</v>
      </c>
      <c r="AK28" s="48">
        <f>AI28+AJ28</f>
        <v>0</v>
      </c>
      <c r="AL28" s="48" t="e">
        <f>(W28+V28*60+U28*3600)-(H28+G28*60+F28*3600)</f>
        <v>#VALUE!</v>
      </c>
      <c r="AM28" s="49" t="e">
        <f>ABS(AL28-AK28)</f>
        <v>#VALUE!</v>
      </c>
      <c r="AN28" s="50" t="e">
        <f>AM28*(0.01*(100+E28))</f>
        <v>#VALUE!</v>
      </c>
      <c r="AO28" s="15" t="str">
        <f>IF(D28="","",IF(D28&lt;25,"C",IF(D28&lt;28.01,"B","A")))</f>
        <v>C</v>
      </c>
    </row>
    <row r="29" spans="1:41" ht="12.75">
      <c r="A29" s="81">
        <v>109</v>
      </c>
      <c r="B29" s="70" t="s">
        <v>42</v>
      </c>
      <c r="C29" s="70" t="s">
        <v>43</v>
      </c>
      <c r="D29" s="77">
        <v>24.7</v>
      </c>
      <c r="E29" s="85">
        <v>-21</v>
      </c>
      <c r="F29" s="55">
        <v>6</v>
      </c>
      <c r="G29" s="55">
        <v>45</v>
      </c>
      <c r="H29" s="55"/>
      <c r="I29" s="56">
        <v>8</v>
      </c>
      <c r="J29" s="56">
        <v>54</v>
      </c>
      <c r="K29" s="56">
        <v>11</v>
      </c>
      <c r="L29" s="57">
        <v>9</v>
      </c>
      <c r="M29" s="57">
        <v>19</v>
      </c>
      <c r="N29" s="57">
        <v>46</v>
      </c>
      <c r="O29" s="55"/>
      <c r="P29" s="55" t="s">
        <v>249</v>
      </c>
      <c r="Q29" s="55"/>
      <c r="R29" s="58"/>
      <c r="S29" s="58"/>
      <c r="T29" s="58"/>
      <c r="U29" s="59"/>
      <c r="V29" s="59"/>
      <c r="W29" s="60"/>
      <c r="Y29" s="48" t="e">
        <f t="shared" si="0"/>
        <v>#VALUE!</v>
      </c>
      <c r="Z29" s="48" t="e">
        <f t="shared" si="1"/>
        <v>#VALUE!</v>
      </c>
      <c r="AA29" s="48" t="e">
        <f t="shared" si="2"/>
        <v>#VALUE!</v>
      </c>
      <c r="AC29" s="48" t="e">
        <f t="shared" si="3"/>
        <v>#VALUE!</v>
      </c>
      <c r="AD29" s="48" t="e">
        <f t="shared" si="4"/>
        <v>#VALUE!</v>
      </c>
      <c r="AE29" s="48" t="e">
        <f t="shared" si="5"/>
        <v>#VALUE!</v>
      </c>
      <c r="AG29" s="63">
        <f t="shared" si="6"/>
        <v>27</v>
      </c>
      <c r="AI29" s="48">
        <f t="shared" si="7"/>
        <v>1535</v>
      </c>
      <c r="AJ29" s="48" t="e">
        <f t="shared" si="8"/>
        <v>#VALUE!</v>
      </c>
      <c r="AK29" s="48" t="e">
        <f t="shared" si="9"/>
        <v>#VALUE!</v>
      </c>
      <c r="AL29" s="48">
        <f t="shared" si="10"/>
        <v>-24300</v>
      </c>
      <c r="AM29" s="49" t="e">
        <f t="shared" si="11"/>
        <v>#VALUE!</v>
      </c>
      <c r="AN29" s="50" t="e">
        <f t="shared" si="12"/>
        <v>#VALUE!</v>
      </c>
      <c r="AO29" s="15" t="str">
        <f t="shared" si="13"/>
        <v>C</v>
      </c>
    </row>
    <row r="30" spans="1:41" ht="12.75">
      <c r="A30" s="81">
        <v>110</v>
      </c>
      <c r="B30" s="70" t="s">
        <v>44</v>
      </c>
      <c r="C30" s="70" t="s">
        <v>226</v>
      </c>
      <c r="D30" s="77">
        <v>24</v>
      </c>
      <c r="E30" s="81">
        <v>-21</v>
      </c>
      <c r="F30" s="55">
        <v>7</v>
      </c>
      <c r="G30" s="55">
        <v>0</v>
      </c>
      <c r="H30" s="55"/>
      <c r="I30" s="56">
        <v>9</v>
      </c>
      <c r="J30" s="56">
        <v>11</v>
      </c>
      <c r="K30" s="56">
        <v>17</v>
      </c>
      <c r="L30" s="57">
        <v>9</v>
      </c>
      <c r="M30" s="57">
        <v>24</v>
      </c>
      <c r="N30" s="57">
        <v>5</v>
      </c>
      <c r="O30" s="55"/>
      <c r="P30" s="55" t="s">
        <v>250</v>
      </c>
      <c r="Q30" s="55"/>
      <c r="R30" s="58"/>
      <c r="S30" s="58"/>
      <c r="T30" s="58"/>
      <c r="U30" s="59"/>
      <c r="V30" s="59"/>
      <c r="W30" s="60"/>
      <c r="Y30" s="48" t="e">
        <f t="shared" si="0"/>
        <v>#VALUE!</v>
      </c>
      <c r="Z30" s="48" t="e">
        <f t="shared" si="1"/>
        <v>#VALUE!</v>
      </c>
      <c r="AA30" s="48" t="e">
        <f t="shared" si="2"/>
        <v>#VALUE!</v>
      </c>
      <c r="AC30" s="48" t="e">
        <f t="shared" si="3"/>
        <v>#VALUE!</v>
      </c>
      <c r="AD30" s="48" t="e">
        <f t="shared" si="4"/>
        <v>#VALUE!</v>
      </c>
      <c r="AE30" s="48" t="e">
        <f t="shared" si="5"/>
        <v>#VALUE!</v>
      </c>
      <c r="AG30" s="63">
        <f t="shared" si="6"/>
        <v>28</v>
      </c>
      <c r="AI30" s="48">
        <f t="shared" si="7"/>
        <v>768</v>
      </c>
      <c r="AJ30" s="48" t="e">
        <f t="shared" si="8"/>
        <v>#VALUE!</v>
      </c>
      <c r="AK30" s="48" t="e">
        <f t="shared" si="9"/>
        <v>#VALUE!</v>
      </c>
      <c r="AL30" s="48">
        <f t="shared" si="10"/>
        <v>-25200</v>
      </c>
      <c r="AM30" s="49" t="e">
        <f t="shared" si="11"/>
        <v>#VALUE!</v>
      </c>
      <c r="AN30" s="50" t="e">
        <f t="shared" si="12"/>
        <v>#VALUE!</v>
      </c>
      <c r="AO30" s="15" t="str">
        <f t="shared" si="13"/>
        <v>C</v>
      </c>
    </row>
    <row r="31" spans="1:41" ht="12.75">
      <c r="A31" s="81">
        <v>117</v>
      </c>
      <c r="B31" s="70" t="s">
        <v>45</v>
      </c>
      <c r="C31" s="70" t="s">
        <v>46</v>
      </c>
      <c r="D31" s="77">
        <v>34.5</v>
      </c>
      <c r="E31" s="81">
        <v>-7</v>
      </c>
      <c r="F31" s="55">
        <v>7</v>
      </c>
      <c r="G31" s="55">
        <v>30</v>
      </c>
      <c r="H31" s="55"/>
      <c r="I31" s="56">
        <v>9</v>
      </c>
      <c r="J31" s="56">
        <v>12</v>
      </c>
      <c r="K31" s="56">
        <v>25</v>
      </c>
      <c r="L31" s="57">
        <v>9</v>
      </c>
      <c r="M31" s="57">
        <v>21</v>
      </c>
      <c r="N31" s="57">
        <v>11</v>
      </c>
      <c r="O31" s="55"/>
      <c r="P31" s="55" t="s">
        <v>251</v>
      </c>
      <c r="Q31" s="55"/>
      <c r="R31" s="58"/>
      <c r="S31" s="58"/>
      <c r="T31" s="58"/>
      <c r="U31" s="59"/>
      <c r="V31" s="59"/>
      <c r="W31" s="60"/>
      <c r="Y31" s="48" t="e">
        <f t="shared" si="0"/>
        <v>#VALUE!</v>
      </c>
      <c r="Z31" s="48" t="e">
        <f t="shared" si="1"/>
        <v>#VALUE!</v>
      </c>
      <c r="AA31" s="48" t="e">
        <f t="shared" si="2"/>
        <v>#VALUE!</v>
      </c>
      <c r="AC31" s="48" t="e">
        <f t="shared" si="3"/>
        <v>#VALUE!</v>
      </c>
      <c r="AD31" s="48" t="e">
        <f t="shared" si="4"/>
        <v>#VALUE!</v>
      </c>
      <c r="AE31" s="48" t="e">
        <f t="shared" si="5"/>
        <v>#VALUE!</v>
      </c>
      <c r="AG31" s="63">
        <f t="shared" si="6"/>
        <v>29</v>
      </c>
      <c r="AI31" s="48">
        <f t="shared" si="7"/>
        <v>526</v>
      </c>
      <c r="AJ31" s="48" t="e">
        <f t="shared" si="8"/>
        <v>#VALUE!</v>
      </c>
      <c r="AK31" s="48" t="e">
        <f t="shared" si="9"/>
        <v>#VALUE!</v>
      </c>
      <c r="AL31" s="48">
        <f t="shared" si="10"/>
        <v>-27000</v>
      </c>
      <c r="AM31" s="49" t="e">
        <f t="shared" si="11"/>
        <v>#VALUE!</v>
      </c>
      <c r="AN31" s="50" t="e">
        <f t="shared" si="12"/>
        <v>#VALUE!</v>
      </c>
      <c r="AO31" s="15" t="str">
        <f t="shared" si="13"/>
        <v>A</v>
      </c>
    </row>
    <row r="32" spans="1:41" ht="12.75">
      <c r="A32" s="81">
        <v>122</v>
      </c>
      <c r="B32" s="70" t="s">
        <v>204</v>
      </c>
      <c r="C32" s="70" t="s">
        <v>205</v>
      </c>
      <c r="D32" s="77">
        <v>22</v>
      </c>
      <c r="E32" s="81">
        <v>-17</v>
      </c>
      <c r="F32" s="55" t="s">
        <v>248</v>
      </c>
      <c r="G32" s="55"/>
      <c r="H32" s="55"/>
      <c r="I32" s="56"/>
      <c r="J32" s="56"/>
      <c r="K32" s="56"/>
      <c r="L32" s="57"/>
      <c r="M32" s="57"/>
      <c r="N32" s="57"/>
      <c r="O32" s="55"/>
      <c r="P32" s="55"/>
      <c r="Q32" s="55"/>
      <c r="R32" s="58"/>
      <c r="S32" s="58"/>
      <c r="T32" s="58"/>
      <c r="U32" s="59"/>
      <c r="V32" s="59"/>
      <c r="W32" s="60"/>
      <c r="Y32" s="48" t="e">
        <f t="shared" si="0"/>
        <v>#VALUE!</v>
      </c>
      <c r="Z32" s="48" t="e">
        <f t="shared" si="1"/>
        <v>#VALUE!</v>
      </c>
      <c r="AA32" s="48" t="e">
        <f t="shared" si="2"/>
        <v>#VALUE!</v>
      </c>
      <c r="AC32" s="48" t="e">
        <f t="shared" si="3"/>
        <v>#VALUE!</v>
      </c>
      <c r="AD32" s="48" t="e">
        <f t="shared" si="4"/>
        <v>#VALUE!</v>
      </c>
      <c r="AE32" s="48" t="e">
        <f t="shared" si="5"/>
        <v>#VALUE!</v>
      </c>
      <c r="AG32" s="63">
        <f t="shared" si="6"/>
        <v>30</v>
      </c>
      <c r="AI32" s="48">
        <f t="shared" si="7"/>
        <v>0</v>
      </c>
      <c r="AJ32" s="48">
        <f t="shared" si="8"/>
        <v>0</v>
      </c>
      <c r="AK32" s="48">
        <f t="shared" si="9"/>
        <v>0</v>
      </c>
      <c r="AL32" s="48" t="e">
        <f t="shared" si="10"/>
        <v>#VALUE!</v>
      </c>
      <c r="AM32" s="49" t="e">
        <f t="shared" si="11"/>
        <v>#VALUE!</v>
      </c>
      <c r="AN32" s="50" t="e">
        <f t="shared" si="12"/>
        <v>#VALUE!</v>
      </c>
      <c r="AO32" s="15" t="str">
        <f t="shared" si="13"/>
        <v>C</v>
      </c>
    </row>
    <row r="33" spans="1:41" ht="12.75">
      <c r="A33" s="81">
        <v>127</v>
      </c>
      <c r="B33" s="70" t="s">
        <v>47</v>
      </c>
      <c r="C33" s="70" t="s">
        <v>48</v>
      </c>
      <c r="D33" s="86">
        <v>31.5</v>
      </c>
      <c r="E33" s="81">
        <v>-7</v>
      </c>
      <c r="F33" s="55">
        <v>8</v>
      </c>
      <c r="G33" s="55">
        <v>0</v>
      </c>
      <c r="H33" s="55"/>
      <c r="I33" s="56">
        <v>9</v>
      </c>
      <c r="J33" s="56">
        <v>48</v>
      </c>
      <c r="K33" s="56">
        <v>34</v>
      </c>
      <c r="L33" s="57">
        <v>9</v>
      </c>
      <c r="M33" s="57">
        <v>52</v>
      </c>
      <c r="N33" s="57">
        <v>37</v>
      </c>
      <c r="O33" s="55"/>
      <c r="P33" s="55" t="s">
        <v>249</v>
      </c>
      <c r="Q33" s="55"/>
      <c r="R33" s="58"/>
      <c r="S33" s="58"/>
      <c r="T33" s="58"/>
      <c r="U33" s="59"/>
      <c r="V33" s="59"/>
      <c r="W33" s="60"/>
      <c r="Y33" s="48" t="e">
        <f t="shared" si="0"/>
        <v>#VALUE!</v>
      </c>
      <c r="Z33" s="48" t="e">
        <f t="shared" si="1"/>
        <v>#VALUE!</v>
      </c>
      <c r="AA33" s="48" t="e">
        <f t="shared" si="2"/>
        <v>#VALUE!</v>
      </c>
      <c r="AC33" s="48" t="e">
        <f t="shared" si="3"/>
        <v>#VALUE!</v>
      </c>
      <c r="AD33" s="48" t="e">
        <f t="shared" si="4"/>
        <v>#VALUE!</v>
      </c>
      <c r="AE33" s="48" t="e">
        <f t="shared" si="5"/>
        <v>#VALUE!</v>
      </c>
      <c r="AG33" s="63">
        <f t="shared" si="6"/>
        <v>31</v>
      </c>
      <c r="AI33" s="48">
        <f t="shared" si="7"/>
        <v>243</v>
      </c>
      <c r="AJ33" s="48" t="e">
        <f t="shared" si="8"/>
        <v>#VALUE!</v>
      </c>
      <c r="AK33" s="48" t="e">
        <f t="shared" si="9"/>
        <v>#VALUE!</v>
      </c>
      <c r="AL33" s="48">
        <f t="shared" si="10"/>
        <v>-28800</v>
      </c>
      <c r="AM33" s="49" t="e">
        <f t="shared" si="11"/>
        <v>#VALUE!</v>
      </c>
      <c r="AN33" s="50" t="e">
        <f t="shared" si="12"/>
        <v>#VALUE!</v>
      </c>
      <c r="AO33" s="15" t="str">
        <f t="shared" si="13"/>
        <v>A</v>
      </c>
    </row>
    <row r="34" spans="1:41" ht="12.75">
      <c r="A34" s="83">
        <v>141</v>
      </c>
      <c r="B34" s="74" t="s">
        <v>49</v>
      </c>
      <c r="C34" s="15" t="s">
        <v>50</v>
      </c>
      <c r="D34" s="79">
        <v>20</v>
      </c>
      <c r="E34" s="84">
        <v>-23</v>
      </c>
      <c r="F34" s="55" t="s">
        <v>248</v>
      </c>
      <c r="G34" s="55"/>
      <c r="H34" s="55"/>
      <c r="I34" s="56"/>
      <c r="J34" s="56"/>
      <c r="K34" s="56"/>
      <c r="L34" s="57"/>
      <c r="M34" s="57"/>
      <c r="N34" s="57"/>
      <c r="O34" s="55"/>
      <c r="P34" s="55"/>
      <c r="Q34" s="55"/>
      <c r="R34" s="58"/>
      <c r="S34" s="58"/>
      <c r="T34" s="58"/>
      <c r="U34" s="59"/>
      <c r="V34" s="59"/>
      <c r="W34" s="60"/>
      <c r="Y34" s="48" t="e">
        <f t="shared" si="0"/>
        <v>#VALUE!</v>
      </c>
      <c r="Z34" s="48" t="e">
        <f t="shared" si="1"/>
        <v>#VALUE!</v>
      </c>
      <c r="AA34" s="48" t="e">
        <f t="shared" si="2"/>
        <v>#VALUE!</v>
      </c>
      <c r="AC34" s="48" t="e">
        <f t="shared" si="3"/>
        <v>#VALUE!</v>
      </c>
      <c r="AD34" s="48" t="e">
        <f t="shared" si="4"/>
        <v>#VALUE!</v>
      </c>
      <c r="AE34" s="48" t="e">
        <f t="shared" si="5"/>
        <v>#VALUE!</v>
      </c>
      <c r="AG34" s="63">
        <f t="shared" si="6"/>
        <v>32</v>
      </c>
      <c r="AI34" s="48">
        <f t="shared" si="7"/>
        <v>0</v>
      </c>
      <c r="AJ34" s="48">
        <f t="shared" si="8"/>
        <v>0</v>
      </c>
      <c r="AK34" s="48">
        <f t="shared" si="9"/>
        <v>0</v>
      </c>
      <c r="AL34" s="48" t="e">
        <f t="shared" si="10"/>
        <v>#VALUE!</v>
      </c>
      <c r="AM34" s="49" t="e">
        <f t="shared" si="11"/>
        <v>#VALUE!</v>
      </c>
      <c r="AN34" s="50" t="e">
        <f t="shared" si="12"/>
        <v>#VALUE!</v>
      </c>
      <c r="AO34" s="15" t="str">
        <f t="shared" si="13"/>
        <v>C</v>
      </c>
    </row>
    <row r="35" spans="1:41" ht="12.75">
      <c r="A35" s="81">
        <v>155</v>
      </c>
      <c r="B35" s="70" t="s">
        <v>214</v>
      </c>
      <c r="C35" s="70" t="s">
        <v>37</v>
      </c>
      <c r="D35" s="77">
        <v>20</v>
      </c>
      <c r="E35" s="81">
        <v>-24</v>
      </c>
      <c r="F35" s="55">
        <v>6</v>
      </c>
      <c r="G35" s="55">
        <v>0</v>
      </c>
      <c r="H35" s="55"/>
      <c r="I35" s="56">
        <v>7</v>
      </c>
      <c r="J35" s="56">
        <v>55</v>
      </c>
      <c r="K35" s="56">
        <v>23</v>
      </c>
      <c r="L35" s="57">
        <v>7</v>
      </c>
      <c r="M35" s="57">
        <v>59</v>
      </c>
      <c r="N35" s="57">
        <v>43</v>
      </c>
      <c r="O35" s="55">
        <v>10</v>
      </c>
      <c r="P35" s="55">
        <v>5</v>
      </c>
      <c r="Q35" s="55">
        <v>50</v>
      </c>
      <c r="R35" s="58">
        <v>10</v>
      </c>
      <c r="S35" s="58">
        <v>10</v>
      </c>
      <c r="T35" s="58">
        <v>54</v>
      </c>
      <c r="U35" s="59"/>
      <c r="V35" s="59" t="s">
        <v>249</v>
      </c>
      <c r="W35" s="60"/>
      <c r="Y35" s="48" t="e">
        <f t="shared" si="0"/>
        <v>#VALUE!</v>
      </c>
      <c r="Z35" s="48" t="e">
        <f t="shared" si="1"/>
        <v>#VALUE!</v>
      </c>
      <c r="AA35" s="48" t="e">
        <f t="shared" si="2"/>
        <v>#VALUE!</v>
      </c>
      <c r="AC35" s="48" t="e">
        <f t="shared" si="3"/>
        <v>#VALUE!</v>
      </c>
      <c r="AD35" s="48" t="e">
        <f t="shared" si="4"/>
        <v>#VALUE!</v>
      </c>
      <c r="AE35" s="48" t="e">
        <f t="shared" si="5"/>
        <v>#VALUE!</v>
      </c>
      <c r="AG35" s="63">
        <f t="shared" si="6"/>
        <v>33</v>
      </c>
      <c r="AI35" s="48">
        <f t="shared" si="7"/>
        <v>260</v>
      </c>
      <c r="AJ35" s="48">
        <f t="shared" si="8"/>
        <v>304</v>
      </c>
      <c r="AK35" s="48">
        <f t="shared" si="9"/>
        <v>564</v>
      </c>
      <c r="AL35" s="48" t="e">
        <f t="shared" si="10"/>
        <v>#VALUE!</v>
      </c>
      <c r="AM35" s="49" t="e">
        <f t="shared" si="11"/>
        <v>#VALUE!</v>
      </c>
      <c r="AN35" s="50" t="e">
        <f t="shared" si="12"/>
        <v>#VALUE!</v>
      </c>
      <c r="AO35" s="15" t="str">
        <f t="shared" si="13"/>
        <v>C</v>
      </c>
    </row>
    <row r="36" spans="1:41" ht="12.75">
      <c r="A36" s="81">
        <v>175</v>
      </c>
      <c r="B36" s="70" t="s">
        <v>52</v>
      </c>
      <c r="C36" s="70" t="s">
        <v>229</v>
      </c>
      <c r="D36" s="77">
        <v>31</v>
      </c>
      <c r="E36" s="81">
        <v>-5</v>
      </c>
      <c r="F36" s="55" t="s">
        <v>248</v>
      </c>
      <c r="G36" s="55"/>
      <c r="H36" s="55"/>
      <c r="I36" s="56"/>
      <c r="J36" s="56"/>
      <c r="K36" s="56"/>
      <c r="L36" s="57"/>
      <c r="M36" s="57"/>
      <c r="N36" s="57"/>
      <c r="O36" s="55"/>
      <c r="P36" s="55"/>
      <c r="Q36" s="55"/>
      <c r="R36" s="58"/>
      <c r="S36" s="58"/>
      <c r="T36" s="58"/>
      <c r="U36" s="59"/>
      <c r="V36" s="59"/>
      <c r="W36" s="60"/>
      <c r="Y36" s="48" t="e">
        <f t="shared" si="0"/>
        <v>#VALUE!</v>
      </c>
      <c r="Z36" s="48" t="e">
        <f t="shared" si="1"/>
        <v>#VALUE!</v>
      </c>
      <c r="AA36" s="48" t="e">
        <f t="shared" si="2"/>
        <v>#VALUE!</v>
      </c>
      <c r="AC36" s="48" t="e">
        <f t="shared" si="3"/>
        <v>#VALUE!</v>
      </c>
      <c r="AD36" s="48" t="e">
        <f t="shared" si="4"/>
        <v>#VALUE!</v>
      </c>
      <c r="AE36" s="48" t="e">
        <f t="shared" si="5"/>
        <v>#VALUE!</v>
      </c>
      <c r="AG36" s="63">
        <f t="shared" si="6"/>
        <v>34</v>
      </c>
      <c r="AI36" s="48">
        <f t="shared" si="7"/>
        <v>0</v>
      </c>
      <c r="AJ36" s="48">
        <f t="shared" si="8"/>
        <v>0</v>
      </c>
      <c r="AK36" s="48">
        <f t="shared" si="9"/>
        <v>0</v>
      </c>
      <c r="AL36" s="48" t="e">
        <f t="shared" si="10"/>
        <v>#VALUE!</v>
      </c>
      <c r="AM36" s="49" t="e">
        <f t="shared" si="11"/>
        <v>#VALUE!</v>
      </c>
      <c r="AN36" s="50" t="e">
        <f t="shared" si="12"/>
        <v>#VALUE!</v>
      </c>
      <c r="AO36" s="15" t="str">
        <f t="shared" si="13"/>
        <v>A</v>
      </c>
    </row>
    <row r="37" spans="1:41" ht="12.75">
      <c r="A37" s="81">
        <v>177</v>
      </c>
      <c r="B37" s="70" t="s">
        <v>67</v>
      </c>
      <c r="C37" s="70" t="s">
        <v>197</v>
      </c>
      <c r="D37" s="77">
        <v>32</v>
      </c>
      <c r="E37" s="81">
        <v>-1</v>
      </c>
      <c r="F37" s="55">
        <v>7</v>
      </c>
      <c r="G37" s="55">
        <v>45</v>
      </c>
      <c r="H37" s="55"/>
      <c r="I37" s="56">
        <v>9</v>
      </c>
      <c r="J37" s="56">
        <v>25</v>
      </c>
      <c r="K37" s="56">
        <v>24</v>
      </c>
      <c r="L37" s="57">
        <v>9</v>
      </c>
      <c r="M37" s="57">
        <v>29</v>
      </c>
      <c r="N37" s="57">
        <v>31</v>
      </c>
      <c r="O37" s="55"/>
      <c r="P37" s="55" t="s">
        <v>249</v>
      </c>
      <c r="Q37" s="55"/>
      <c r="R37" s="58"/>
      <c r="S37" s="58"/>
      <c r="T37" s="58"/>
      <c r="U37" s="59"/>
      <c r="V37" s="59"/>
      <c r="W37" s="60"/>
      <c r="Y37" s="48" t="e">
        <f t="shared" si="0"/>
        <v>#VALUE!</v>
      </c>
      <c r="Z37" s="48" t="e">
        <f t="shared" si="1"/>
        <v>#VALUE!</v>
      </c>
      <c r="AA37" s="48" t="e">
        <f t="shared" si="2"/>
        <v>#VALUE!</v>
      </c>
      <c r="AC37" s="48" t="e">
        <f t="shared" si="3"/>
        <v>#VALUE!</v>
      </c>
      <c r="AD37" s="48" t="e">
        <f t="shared" si="4"/>
        <v>#VALUE!</v>
      </c>
      <c r="AE37" s="48" t="e">
        <f t="shared" si="5"/>
        <v>#VALUE!</v>
      </c>
      <c r="AG37" s="63">
        <f t="shared" si="6"/>
        <v>35</v>
      </c>
      <c r="AI37" s="48">
        <f t="shared" si="7"/>
        <v>247</v>
      </c>
      <c r="AJ37" s="48" t="e">
        <f t="shared" si="8"/>
        <v>#VALUE!</v>
      </c>
      <c r="AK37" s="48" t="e">
        <f t="shared" si="9"/>
        <v>#VALUE!</v>
      </c>
      <c r="AL37" s="48">
        <f t="shared" si="10"/>
        <v>-27900</v>
      </c>
      <c r="AM37" s="49" t="e">
        <f t="shared" si="11"/>
        <v>#VALUE!</v>
      </c>
      <c r="AN37" s="50" t="e">
        <f t="shared" si="12"/>
        <v>#VALUE!</v>
      </c>
      <c r="AO37" s="15" t="str">
        <f t="shared" si="13"/>
        <v>A</v>
      </c>
    </row>
    <row r="38" spans="1:41" ht="12.75">
      <c r="A38" s="81">
        <v>202</v>
      </c>
      <c r="B38" s="70" t="s">
        <v>117</v>
      </c>
      <c r="C38" s="70" t="s">
        <v>206</v>
      </c>
      <c r="D38" s="77">
        <v>28</v>
      </c>
      <c r="E38" s="81">
        <v>-7</v>
      </c>
      <c r="F38" s="55">
        <v>7</v>
      </c>
      <c r="G38" s="55">
        <v>15</v>
      </c>
      <c r="H38" s="55"/>
      <c r="I38" s="56">
        <v>9</v>
      </c>
      <c r="J38" s="56">
        <v>28</v>
      </c>
      <c r="K38" s="56">
        <v>30</v>
      </c>
      <c r="L38" s="57">
        <v>9</v>
      </c>
      <c r="M38" s="57">
        <v>33</v>
      </c>
      <c r="N38" s="57">
        <v>48</v>
      </c>
      <c r="O38" s="55"/>
      <c r="P38" s="55" t="s">
        <v>249</v>
      </c>
      <c r="Q38" s="55"/>
      <c r="R38" s="58"/>
      <c r="S38" s="58"/>
      <c r="T38" s="58"/>
      <c r="U38" s="59"/>
      <c r="V38" s="59"/>
      <c r="W38" s="60"/>
      <c r="Y38" s="48" t="e">
        <f t="shared" si="0"/>
        <v>#VALUE!</v>
      </c>
      <c r="Z38" s="48" t="e">
        <f t="shared" si="1"/>
        <v>#VALUE!</v>
      </c>
      <c r="AA38" s="48" t="e">
        <f t="shared" si="2"/>
        <v>#VALUE!</v>
      </c>
      <c r="AC38" s="48" t="e">
        <f t="shared" si="3"/>
        <v>#VALUE!</v>
      </c>
      <c r="AD38" s="48" t="e">
        <f t="shared" si="4"/>
        <v>#VALUE!</v>
      </c>
      <c r="AE38" s="48" t="e">
        <f t="shared" si="5"/>
        <v>#VALUE!</v>
      </c>
      <c r="AG38" s="63">
        <f t="shared" si="6"/>
        <v>36</v>
      </c>
      <c r="AI38" s="48">
        <f t="shared" si="7"/>
        <v>318</v>
      </c>
      <c r="AJ38" s="48" t="e">
        <f t="shared" si="8"/>
        <v>#VALUE!</v>
      </c>
      <c r="AK38" s="48" t="e">
        <f t="shared" si="9"/>
        <v>#VALUE!</v>
      </c>
      <c r="AL38" s="48">
        <f t="shared" si="10"/>
        <v>-26100</v>
      </c>
      <c r="AM38" s="49" t="e">
        <f t="shared" si="11"/>
        <v>#VALUE!</v>
      </c>
      <c r="AN38" s="50" t="e">
        <f t="shared" si="12"/>
        <v>#VALUE!</v>
      </c>
      <c r="AO38" s="15" t="str">
        <f t="shared" si="13"/>
        <v>B</v>
      </c>
    </row>
    <row r="39" spans="1:41" ht="12.75">
      <c r="A39" s="81">
        <v>219</v>
      </c>
      <c r="B39" s="70" t="s">
        <v>55</v>
      </c>
      <c r="C39" s="70" t="s">
        <v>77</v>
      </c>
      <c r="D39" s="77">
        <v>36</v>
      </c>
      <c r="E39" s="81">
        <v>2</v>
      </c>
      <c r="F39" s="55">
        <v>8</v>
      </c>
      <c r="G39" s="55">
        <v>0</v>
      </c>
      <c r="H39" s="55"/>
      <c r="I39" s="56">
        <v>9</v>
      </c>
      <c r="J39" s="56">
        <v>39</v>
      </c>
      <c r="K39" s="56">
        <v>16</v>
      </c>
      <c r="L39" s="57">
        <v>9</v>
      </c>
      <c r="M39" s="57">
        <v>43</v>
      </c>
      <c r="N39" s="57">
        <v>13</v>
      </c>
      <c r="O39" s="55"/>
      <c r="P39" s="55" t="s">
        <v>249</v>
      </c>
      <c r="Q39" s="55"/>
      <c r="R39" s="58"/>
      <c r="S39" s="58"/>
      <c r="T39" s="58"/>
      <c r="U39" s="59"/>
      <c r="V39" s="59"/>
      <c r="W39" s="60"/>
      <c r="Y39" s="48" t="e">
        <f t="shared" si="0"/>
        <v>#VALUE!</v>
      </c>
      <c r="Z39" s="48" t="e">
        <f t="shared" si="1"/>
        <v>#VALUE!</v>
      </c>
      <c r="AA39" s="48" t="e">
        <f t="shared" si="2"/>
        <v>#VALUE!</v>
      </c>
      <c r="AC39" s="48" t="e">
        <f t="shared" si="3"/>
        <v>#VALUE!</v>
      </c>
      <c r="AD39" s="48" t="e">
        <f t="shared" si="4"/>
        <v>#VALUE!</v>
      </c>
      <c r="AE39" s="48" t="e">
        <f t="shared" si="5"/>
        <v>#VALUE!</v>
      </c>
      <c r="AG39" s="63">
        <f t="shared" si="6"/>
        <v>37</v>
      </c>
      <c r="AI39" s="48">
        <f t="shared" si="7"/>
        <v>237</v>
      </c>
      <c r="AJ39" s="48" t="e">
        <f t="shared" si="8"/>
        <v>#VALUE!</v>
      </c>
      <c r="AK39" s="48" t="e">
        <f t="shared" si="9"/>
        <v>#VALUE!</v>
      </c>
      <c r="AL39" s="48">
        <f t="shared" si="10"/>
        <v>-28800</v>
      </c>
      <c r="AM39" s="49" t="e">
        <f t="shared" si="11"/>
        <v>#VALUE!</v>
      </c>
      <c r="AN39" s="50" t="e">
        <f t="shared" si="12"/>
        <v>#VALUE!</v>
      </c>
      <c r="AO39" s="15" t="str">
        <f t="shared" si="13"/>
        <v>A</v>
      </c>
    </row>
    <row r="40" spans="1:41" ht="12.75">
      <c r="A40" s="82">
        <v>221</v>
      </c>
      <c r="B40" s="73" t="s">
        <v>207</v>
      </c>
      <c r="C40" s="71" t="s">
        <v>90</v>
      </c>
      <c r="D40" s="78">
        <v>28</v>
      </c>
      <c r="E40" s="82">
        <v>-11</v>
      </c>
      <c r="F40" s="55">
        <v>7</v>
      </c>
      <c r="G40" s="55">
        <v>45</v>
      </c>
      <c r="H40" s="55"/>
      <c r="I40" s="56">
        <v>9</v>
      </c>
      <c r="J40" s="56">
        <v>46</v>
      </c>
      <c r="K40" s="56">
        <v>59</v>
      </c>
      <c r="L40" s="57">
        <v>9</v>
      </c>
      <c r="M40" s="57">
        <v>51</v>
      </c>
      <c r="N40" s="57">
        <v>42</v>
      </c>
      <c r="O40" s="55"/>
      <c r="P40" s="55" t="s">
        <v>249</v>
      </c>
      <c r="Q40" s="55"/>
      <c r="R40" s="58"/>
      <c r="S40" s="58"/>
      <c r="T40" s="58"/>
      <c r="U40" s="59"/>
      <c r="V40" s="59"/>
      <c r="W40" s="60"/>
      <c r="Y40" s="48" t="e">
        <f t="shared" si="0"/>
        <v>#VALUE!</v>
      </c>
      <c r="Z40" s="48" t="e">
        <f t="shared" si="1"/>
        <v>#VALUE!</v>
      </c>
      <c r="AA40" s="48" t="e">
        <f t="shared" si="2"/>
        <v>#VALUE!</v>
      </c>
      <c r="AC40" s="48" t="e">
        <f t="shared" si="3"/>
        <v>#VALUE!</v>
      </c>
      <c r="AD40" s="48" t="e">
        <f t="shared" si="4"/>
        <v>#VALUE!</v>
      </c>
      <c r="AE40" s="48" t="e">
        <f t="shared" si="5"/>
        <v>#VALUE!</v>
      </c>
      <c r="AG40" s="63">
        <f t="shared" si="6"/>
        <v>38</v>
      </c>
      <c r="AI40" s="48">
        <f t="shared" si="7"/>
        <v>283</v>
      </c>
      <c r="AJ40" s="48" t="e">
        <f t="shared" si="8"/>
        <v>#VALUE!</v>
      </c>
      <c r="AK40" s="48" t="e">
        <f t="shared" si="9"/>
        <v>#VALUE!</v>
      </c>
      <c r="AL40" s="48">
        <f t="shared" si="10"/>
        <v>-27900</v>
      </c>
      <c r="AM40" s="49" t="e">
        <f t="shared" si="11"/>
        <v>#VALUE!</v>
      </c>
      <c r="AN40" s="50" t="e">
        <f t="shared" si="12"/>
        <v>#VALUE!</v>
      </c>
      <c r="AO40" s="15" t="str">
        <f t="shared" si="13"/>
        <v>B</v>
      </c>
    </row>
    <row r="41" spans="1:41" ht="12.75">
      <c r="A41" s="81">
        <v>223</v>
      </c>
      <c r="B41" s="70" t="s">
        <v>56</v>
      </c>
      <c r="C41" s="70" t="s">
        <v>57</v>
      </c>
      <c r="D41" s="77">
        <v>25.3</v>
      </c>
      <c r="E41" s="81">
        <v>-10</v>
      </c>
      <c r="F41" s="54">
        <v>7</v>
      </c>
      <c r="G41" s="55">
        <v>30</v>
      </c>
      <c r="H41" s="55"/>
      <c r="I41" s="56"/>
      <c r="J41" s="56" t="s">
        <v>249</v>
      </c>
      <c r="K41" s="56"/>
      <c r="L41" s="57"/>
      <c r="M41" s="57"/>
      <c r="N41" s="57"/>
      <c r="O41" s="55"/>
      <c r="P41" s="55"/>
      <c r="Q41" s="55"/>
      <c r="R41" s="58"/>
      <c r="S41" s="58"/>
      <c r="T41" s="58"/>
      <c r="U41" s="59"/>
      <c r="V41" s="59"/>
      <c r="W41" s="60"/>
      <c r="Y41" s="48" t="e">
        <f t="shared" si="0"/>
        <v>#VALUE!</v>
      </c>
      <c r="Z41" s="48" t="e">
        <f t="shared" si="1"/>
        <v>#VALUE!</v>
      </c>
      <c r="AA41" s="48" t="e">
        <f t="shared" si="2"/>
        <v>#VALUE!</v>
      </c>
      <c r="AC41" s="48" t="e">
        <f t="shared" si="3"/>
        <v>#VALUE!</v>
      </c>
      <c r="AD41" s="48" t="e">
        <f t="shared" si="4"/>
        <v>#VALUE!</v>
      </c>
      <c r="AE41" s="48" t="e">
        <f t="shared" si="5"/>
        <v>#VALUE!</v>
      </c>
      <c r="AG41" s="63">
        <f t="shared" si="6"/>
        <v>39</v>
      </c>
      <c r="AI41" s="48" t="e">
        <f t="shared" si="7"/>
        <v>#VALUE!</v>
      </c>
      <c r="AJ41" s="48">
        <f t="shared" si="8"/>
        <v>0</v>
      </c>
      <c r="AK41" s="48" t="e">
        <f t="shared" si="9"/>
        <v>#VALUE!</v>
      </c>
      <c r="AL41" s="48">
        <f t="shared" si="10"/>
        <v>-27000</v>
      </c>
      <c r="AM41" s="49" t="e">
        <f t="shared" si="11"/>
        <v>#VALUE!</v>
      </c>
      <c r="AN41" s="50" t="e">
        <f t="shared" si="12"/>
        <v>#VALUE!</v>
      </c>
      <c r="AO41" s="15" t="str">
        <f t="shared" si="13"/>
        <v>B</v>
      </c>
    </row>
    <row r="42" spans="1:41" ht="12.75">
      <c r="A42" s="81">
        <v>224</v>
      </c>
      <c r="B42" s="70" t="s">
        <v>215</v>
      </c>
      <c r="C42" s="70" t="s">
        <v>216</v>
      </c>
      <c r="D42" s="77">
        <v>25</v>
      </c>
      <c r="E42" s="81">
        <v>-7</v>
      </c>
      <c r="F42" s="55">
        <v>6</v>
      </c>
      <c r="G42" s="55">
        <v>30</v>
      </c>
      <c r="H42" s="55"/>
      <c r="I42" s="56"/>
      <c r="J42" s="56" t="s">
        <v>249</v>
      </c>
      <c r="K42" s="56"/>
      <c r="L42" s="57"/>
      <c r="M42" s="57"/>
      <c r="N42" s="57"/>
      <c r="O42" s="55"/>
      <c r="P42" s="55"/>
      <c r="Q42" s="55"/>
      <c r="R42" s="58"/>
      <c r="S42" s="58"/>
      <c r="T42" s="58"/>
      <c r="U42" s="59"/>
      <c r="V42" s="59"/>
      <c r="W42" s="60"/>
      <c r="Y42" s="48" t="e">
        <f>INT(AM42/3600)</f>
        <v>#VALUE!</v>
      </c>
      <c r="Z42" s="48" t="e">
        <f>INT((AM42-Y42*3600)/60)</f>
        <v>#VALUE!</v>
      </c>
      <c r="AA42" s="48" t="e">
        <f>AM42-(Y42*3600+Z42*60)</f>
        <v>#VALUE!</v>
      </c>
      <c r="AC42" s="48" t="e">
        <f>INT(AN42/3600)</f>
        <v>#VALUE!</v>
      </c>
      <c r="AD42" s="48" t="e">
        <f>INT((AN42-AC42*3600)/60)</f>
        <v>#VALUE!</v>
      </c>
      <c r="AE42" s="48" t="e">
        <f>AN42-(AC42*3600+AD42*60)</f>
        <v>#VALUE!</v>
      </c>
      <c r="AG42" s="63">
        <f t="shared" si="6"/>
        <v>40</v>
      </c>
      <c r="AI42" s="48" t="e">
        <f>(N42+M42*60+L42*3600)-(K42+J42*60+I42*3600)</f>
        <v>#VALUE!</v>
      </c>
      <c r="AJ42" s="48">
        <f>(T42+S42*60+R42*3600)-(Q42+P42*60+O42*3600)</f>
        <v>0</v>
      </c>
      <c r="AK42" s="48" t="e">
        <f>AI42+AJ42</f>
        <v>#VALUE!</v>
      </c>
      <c r="AL42" s="48">
        <f>(W42+V42*60+U42*3600)-(H42+G42*60+F42*3600)</f>
        <v>-23400</v>
      </c>
      <c r="AM42" s="49" t="e">
        <f>ABS(AL42-AK42)</f>
        <v>#VALUE!</v>
      </c>
      <c r="AN42" s="50" t="e">
        <f>AM42*(0.01*(100+E42))</f>
        <v>#VALUE!</v>
      </c>
      <c r="AO42" s="15" t="str">
        <f>IF(D42="","",IF(D42&lt;25,"C",IF(D42&lt;28.01,"B","A")))</f>
        <v>B</v>
      </c>
    </row>
    <row r="43" spans="1:41" ht="12.75">
      <c r="A43" s="81">
        <v>250</v>
      </c>
      <c r="B43" s="70" t="s">
        <v>91</v>
      </c>
      <c r="C43" s="70" t="s">
        <v>92</v>
      </c>
      <c r="D43" s="77">
        <v>35</v>
      </c>
      <c r="E43" s="81">
        <v>15</v>
      </c>
      <c r="F43" s="55">
        <v>8</v>
      </c>
      <c r="G43" s="55">
        <v>15</v>
      </c>
      <c r="H43" s="55"/>
      <c r="I43" s="56">
        <v>9</v>
      </c>
      <c r="J43" s="56">
        <v>34</v>
      </c>
      <c r="K43" s="56">
        <v>55</v>
      </c>
      <c r="L43" s="57">
        <v>9</v>
      </c>
      <c r="M43" s="57">
        <v>38</v>
      </c>
      <c r="N43" s="57">
        <v>24</v>
      </c>
      <c r="O43" s="55">
        <v>11</v>
      </c>
      <c r="P43" s="55">
        <v>15</v>
      </c>
      <c r="Q43" s="55">
        <v>25</v>
      </c>
      <c r="R43" s="58">
        <v>11</v>
      </c>
      <c r="S43" s="58">
        <v>31</v>
      </c>
      <c r="T43" s="58">
        <v>29</v>
      </c>
      <c r="U43" s="59"/>
      <c r="V43" s="59" t="s">
        <v>249</v>
      </c>
      <c r="W43" s="60"/>
      <c r="Y43" s="48" t="e">
        <f t="shared" si="0"/>
        <v>#VALUE!</v>
      </c>
      <c r="Z43" s="48" t="e">
        <f t="shared" si="1"/>
        <v>#VALUE!</v>
      </c>
      <c r="AA43" s="48" t="e">
        <f t="shared" si="2"/>
        <v>#VALUE!</v>
      </c>
      <c r="AC43" s="48" t="e">
        <f t="shared" si="3"/>
        <v>#VALUE!</v>
      </c>
      <c r="AD43" s="48" t="e">
        <f t="shared" si="4"/>
        <v>#VALUE!</v>
      </c>
      <c r="AE43" s="48" t="e">
        <f t="shared" si="5"/>
        <v>#VALUE!</v>
      </c>
      <c r="AG43" s="63">
        <f t="shared" si="6"/>
        <v>41</v>
      </c>
      <c r="AI43" s="48">
        <f t="shared" si="7"/>
        <v>209</v>
      </c>
      <c r="AJ43" s="48">
        <f t="shared" si="8"/>
        <v>964</v>
      </c>
      <c r="AK43" s="48">
        <f t="shared" si="9"/>
        <v>1173</v>
      </c>
      <c r="AL43" s="48" t="e">
        <f t="shared" si="10"/>
        <v>#VALUE!</v>
      </c>
      <c r="AM43" s="49" t="e">
        <f t="shared" si="11"/>
        <v>#VALUE!</v>
      </c>
      <c r="AN43" s="50" t="e">
        <f t="shared" si="12"/>
        <v>#VALUE!</v>
      </c>
      <c r="AO43" s="15" t="str">
        <f t="shared" si="13"/>
        <v>A</v>
      </c>
    </row>
    <row r="44" spans="1:41" ht="12.75">
      <c r="A44" s="81">
        <v>253</v>
      </c>
      <c r="B44" s="70" t="s">
        <v>60</v>
      </c>
      <c r="C44" s="70" t="s">
        <v>61</v>
      </c>
      <c r="D44" s="77">
        <v>24.5</v>
      </c>
      <c r="E44" s="85">
        <v>-18</v>
      </c>
      <c r="F44" s="55">
        <v>7</v>
      </c>
      <c r="G44" s="55">
        <v>30</v>
      </c>
      <c r="H44" s="55"/>
      <c r="I44" s="56">
        <v>9</v>
      </c>
      <c r="J44" s="56">
        <v>31</v>
      </c>
      <c r="K44" s="56">
        <v>0</v>
      </c>
      <c r="L44" s="57">
        <v>9</v>
      </c>
      <c r="M44" s="57">
        <v>36</v>
      </c>
      <c r="N44" s="57">
        <v>3</v>
      </c>
      <c r="O44" s="55"/>
      <c r="P44" s="55" t="s">
        <v>249</v>
      </c>
      <c r="Q44" s="55"/>
      <c r="R44" s="56"/>
      <c r="S44" s="56"/>
      <c r="T44" s="56"/>
      <c r="U44" s="60"/>
      <c r="V44" s="60"/>
      <c r="W44" s="60"/>
      <c r="Y44" s="48" t="e">
        <f t="shared" si="0"/>
        <v>#VALUE!</v>
      </c>
      <c r="Z44" s="48" t="e">
        <f t="shared" si="1"/>
        <v>#VALUE!</v>
      </c>
      <c r="AA44" s="48" t="e">
        <f t="shared" si="2"/>
        <v>#VALUE!</v>
      </c>
      <c r="AC44" s="48" t="e">
        <f t="shared" si="3"/>
        <v>#VALUE!</v>
      </c>
      <c r="AD44" s="48" t="e">
        <f t="shared" si="4"/>
        <v>#VALUE!</v>
      </c>
      <c r="AE44" s="48" t="e">
        <f t="shared" si="5"/>
        <v>#VALUE!</v>
      </c>
      <c r="AG44" s="63">
        <f t="shared" si="6"/>
        <v>42</v>
      </c>
      <c r="AI44" s="48">
        <f t="shared" si="7"/>
        <v>303</v>
      </c>
      <c r="AJ44" s="48" t="e">
        <f t="shared" si="8"/>
        <v>#VALUE!</v>
      </c>
      <c r="AK44" s="48" t="e">
        <f t="shared" si="9"/>
        <v>#VALUE!</v>
      </c>
      <c r="AL44" s="48">
        <f t="shared" si="10"/>
        <v>-27000</v>
      </c>
      <c r="AM44" s="49" t="e">
        <f t="shared" si="11"/>
        <v>#VALUE!</v>
      </c>
      <c r="AN44" s="50" t="e">
        <f t="shared" si="12"/>
        <v>#VALUE!</v>
      </c>
      <c r="AO44" s="15" t="str">
        <f t="shared" si="13"/>
        <v>C</v>
      </c>
    </row>
    <row r="45" spans="1:41" ht="12.75">
      <c r="A45" s="81">
        <v>263</v>
      </c>
      <c r="B45" s="70" t="s">
        <v>231</v>
      </c>
      <c r="C45" s="70" t="s">
        <v>232</v>
      </c>
      <c r="D45" s="77">
        <v>28</v>
      </c>
      <c r="E45" s="81">
        <v>-16</v>
      </c>
      <c r="F45" s="55">
        <v>9</v>
      </c>
      <c r="G45" s="55">
        <v>15</v>
      </c>
      <c r="H45" s="55"/>
      <c r="I45" s="56"/>
      <c r="J45" s="56" t="s">
        <v>249</v>
      </c>
      <c r="K45" s="56"/>
      <c r="L45" s="57"/>
      <c r="M45" s="57"/>
      <c r="N45" s="57"/>
      <c r="O45" s="55"/>
      <c r="P45" s="55"/>
      <c r="Q45" s="55"/>
      <c r="R45" s="58"/>
      <c r="S45" s="58"/>
      <c r="T45" s="58"/>
      <c r="U45" s="59"/>
      <c r="V45" s="59"/>
      <c r="W45" s="60"/>
      <c r="Y45" s="48" t="e">
        <f t="shared" si="0"/>
        <v>#VALUE!</v>
      </c>
      <c r="Z45" s="48" t="e">
        <f t="shared" si="1"/>
        <v>#VALUE!</v>
      </c>
      <c r="AA45" s="48" t="e">
        <f t="shared" si="2"/>
        <v>#VALUE!</v>
      </c>
      <c r="AC45" s="48" t="e">
        <f t="shared" si="3"/>
        <v>#VALUE!</v>
      </c>
      <c r="AD45" s="48" t="e">
        <f t="shared" si="4"/>
        <v>#VALUE!</v>
      </c>
      <c r="AE45" s="48" t="e">
        <f t="shared" si="5"/>
        <v>#VALUE!</v>
      </c>
      <c r="AG45" s="63">
        <f t="shared" si="6"/>
        <v>43</v>
      </c>
      <c r="AI45" s="48" t="e">
        <f t="shared" si="7"/>
        <v>#VALUE!</v>
      </c>
      <c r="AJ45" s="48">
        <f t="shared" si="8"/>
        <v>0</v>
      </c>
      <c r="AK45" s="48" t="e">
        <f t="shared" si="9"/>
        <v>#VALUE!</v>
      </c>
      <c r="AL45" s="48">
        <f t="shared" si="10"/>
        <v>-33300</v>
      </c>
      <c r="AM45" s="49" t="e">
        <f t="shared" si="11"/>
        <v>#VALUE!</v>
      </c>
      <c r="AN45" s="50" t="e">
        <f t="shared" si="12"/>
        <v>#VALUE!</v>
      </c>
      <c r="AO45" s="15" t="str">
        <f t="shared" si="13"/>
        <v>B</v>
      </c>
    </row>
    <row r="46" spans="1:41" ht="12.75">
      <c r="A46" s="81">
        <v>275</v>
      </c>
      <c r="B46" s="70" t="s">
        <v>67</v>
      </c>
      <c r="C46" s="70" t="s">
        <v>68</v>
      </c>
      <c r="D46" s="77">
        <v>21.4</v>
      </c>
      <c r="E46" s="81">
        <v>-19</v>
      </c>
      <c r="F46" s="55">
        <v>7</v>
      </c>
      <c r="G46" s="55">
        <v>15</v>
      </c>
      <c r="H46" s="55"/>
      <c r="I46" s="56">
        <v>9</v>
      </c>
      <c r="J46" s="56">
        <v>5</v>
      </c>
      <c r="K46" s="56">
        <v>48</v>
      </c>
      <c r="L46" s="57">
        <v>9</v>
      </c>
      <c r="M46" s="57">
        <v>19</v>
      </c>
      <c r="N46" s="57">
        <v>8</v>
      </c>
      <c r="O46" s="55"/>
      <c r="P46" s="55" t="s">
        <v>249</v>
      </c>
      <c r="Q46" s="55"/>
      <c r="R46" s="58"/>
      <c r="S46" s="58"/>
      <c r="T46" s="58"/>
      <c r="U46" s="59"/>
      <c r="V46" s="59"/>
      <c r="W46" s="60"/>
      <c r="Y46" s="48" t="e">
        <f t="shared" si="0"/>
        <v>#VALUE!</v>
      </c>
      <c r="Z46" s="48" t="e">
        <f t="shared" si="1"/>
        <v>#VALUE!</v>
      </c>
      <c r="AA46" s="48" t="e">
        <f t="shared" si="2"/>
        <v>#VALUE!</v>
      </c>
      <c r="AC46" s="48" t="e">
        <f t="shared" si="3"/>
        <v>#VALUE!</v>
      </c>
      <c r="AD46" s="48" t="e">
        <f t="shared" si="4"/>
        <v>#VALUE!</v>
      </c>
      <c r="AE46" s="48" t="e">
        <f t="shared" si="5"/>
        <v>#VALUE!</v>
      </c>
      <c r="AG46" s="63">
        <f t="shared" si="6"/>
        <v>44</v>
      </c>
      <c r="AI46" s="48">
        <f t="shared" si="7"/>
        <v>800</v>
      </c>
      <c r="AJ46" s="48" t="e">
        <f t="shared" si="8"/>
        <v>#VALUE!</v>
      </c>
      <c r="AK46" s="48" t="e">
        <f t="shared" si="9"/>
        <v>#VALUE!</v>
      </c>
      <c r="AL46" s="48">
        <f t="shared" si="10"/>
        <v>-26100</v>
      </c>
      <c r="AM46" s="49" t="e">
        <f t="shared" si="11"/>
        <v>#VALUE!</v>
      </c>
      <c r="AN46" s="50" t="e">
        <f t="shared" si="12"/>
        <v>#VALUE!</v>
      </c>
      <c r="AO46" s="15" t="str">
        <f t="shared" si="13"/>
        <v>C</v>
      </c>
    </row>
    <row r="47" spans="1:41" ht="12.75">
      <c r="A47" s="81">
        <v>279</v>
      </c>
      <c r="B47" s="70" t="s">
        <v>69</v>
      </c>
      <c r="C47" s="70" t="s">
        <v>70</v>
      </c>
      <c r="D47" s="77">
        <v>24.9</v>
      </c>
      <c r="E47" s="81">
        <v>-16</v>
      </c>
      <c r="F47" s="55">
        <v>7</v>
      </c>
      <c r="G47" s="55">
        <v>0</v>
      </c>
      <c r="H47" s="55"/>
      <c r="I47" s="56">
        <v>8</v>
      </c>
      <c r="J47" s="56">
        <v>57</v>
      </c>
      <c r="K47" s="56">
        <v>16</v>
      </c>
      <c r="L47" s="57">
        <v>9</v>
      </c>
      <c r="M47" s="57">
        <v>20</v>
      </c>
      <c r="N47" s="57">
        <v>8</v>
      </c>
      <c r="O47" s="55"/>
      <c r="P47" s="55" t="s">
        <v>251</v>
      </c>
      <c r="Q47" s="55"/>
      <c r="R47" s="58"/>
      <c r="S47" s="58"/>
      <c r="T47" s="58"/>
      <c r="U47" s="59"/>
      <c r="V47" s="59"/>
      <c r="W47" s="60"/>
      <c r="Y47" s="48" t="e">
        <f t="shared" si="0"/>
        <v>#VALUE!</v>
      </c>
      <c r="Z47" s="48" t="e">
        <f t="shared" si="1"/>
        <v>#VALUE!</v>
      </c>
      <c r="AA47" s="48" t="e">
        <f t="shared" si="2"/>
        <v>#VALUE!</v>
      </c>
      <c r="AC47" s="48" t="e">
        <f t="shared" si="3"/>
        <v>#VALUE!</v>
      </c>
      <c r="AD47" s="48" t="e">
        <f t="shared" si="4"/>
        <v>#VALUE!</v>
      </c>
      <c r="AE47" s="48" t="e">
        <f t="shared" si="5"/>
        <v>#VALUE!</v>
      </c>
      <c r="AG47" s="63">
        <f t="shared" si="6"/>
        <v>45</v>
      </c>
      <c r="AI47" s="48">
        <f t="shared" si="7"/>
        <v>1372</v>
      </c>
      <c r="AJ47" s="48" t="e">
        <f t="shared" si="8"/>
        <v>#VALUE!</v>
      </c>
      <c r="AK47" s="48" t="e">
        <f t="shared" si="9"/>
        <v>#VALUE!</v>
      </c>
      <c r="AL47" s="48">
        <f t="shared" si="10"/>
        <v>-25200</v>
      </c>
      <c r="AM47" s="49" t="e">
        <f t="shared" si="11"/>
        <v>#VALUE!</v>
      </c>
      <c r="AN47" s="50" t="e">
        <f t="shared" si="12"/>
        <v>#VALUE!</v>
      </c>
      <c r="AO47" s="15" t="str">
        <f t="shared" si="13"/>
        <v>C</v>
      </c>
    </row>
    <row r="48" spans="1:41" ht="12.75">
      <c r="A48" s="81">
        <v>315</v>
      </c>
      <c r="B48" s="70" t="s">
        <v>76</v>
      </c>
      <c r="C48" s="70" t="s">
        <v>77</v>
      </c>
      <c r="D48" s="77">
        <v>28</v>
      </c>
      <c r="E48" s="81">
        <v>-6</v>
      </c>
      <c r="F48" s="55" t="s">
        <v>248</v>
      </c>
      <c r="G48" s="55"/>
      <c r="H48" s="55"/>
      <c r="I48" s="56"/>
      <c r="J48" s="56"/>
      <c r="K48" s="56"/>
      <c r="L48" s="57"/>
      <c r="M48" s="57"/>
      <c r="N48" s="57"/>
      <c r="O48" s="55"/>
      <c r="P48" s="55"/>
      <c r="Q48" s="55"/>
      <c r="R48" s="58"/>
      <c r="S48" s="58"/>
      <c r="T48" s="58"/>
      <c r="U48" s="59"/>
      <c r="V48" s="59"/>
      <c r="W48" s="60"/>
      <c r="Y48" s="48" t="e">
        <f t="shared" si="0"/>
        <v>#VALUE!</v>
      </c>
      <c r="Z48" s="48" t="e">
        <f t="shared" si="1"/>
        <v>#VALUE!</v>
      </c>
      <c r="AA48" s="48" t="e">
        <f t="shared" si="2"/>
        <v>#VALUE!</v>
      </c>
      <c r="AC48" s="48" t="e">
        <f t="shared" si="3"/>
        <v>#VALUE!</v>
      </c>
      <c r="AD48" s="48" t="e">
        <f t="shared" si="4"/>
        <v>#VALUE!</v>
      </c>
      <c r="AE48" s="48" t="e">
        <f t="shared" si="5"/>
        <v>#VALUE!</v>
      </c>
      <c r="AG48" s="63">
        <f t="shared" si="6"/>
        <v>46</v>
      </c>
      <c r="AI48" s="48">
        <f t="shared" si="7"/>
        <v>0</v>
      </c>
      <c r="AJ48" s="48">
        <f t="shared" si="8"/>
        <v>0</v>
      </c>
      <c r="AK48" s="48">
        <f t="shared" si="9"/>
        <v>0</v>
      </c>
      <c r="AL48" s="48" t="e">
        <f t="shared" si="10"/>
        <v>#VALUE!</v>
      </c>
      <c r="AM48" s="49" t="e">
        <f t="shared" si="11"/>
        <v>#VALUE!</v>
      </c>
      <c r="AN48" s="50" t="e">
        <f t="shared" si="12"/>
        <v>#VALUE!</v>
      </c>
      <c r="AO48" s="15" t="str">
        <f t="shared" si="13"/>
        <v>B</v>
      </c>
    </row>
    <row r="49" spans="1:41" ht="12.75">
      <c r="A49" s="81">
        <v>316</v>
      </c>
      <c r="B49" s="70" t="s">
        <v>78</v>
      </c>
      <c r="C49" s="70" t="s">
        <v>79</v>
      </c>
      <c r="D49" s="77">
        <v>28.5</v>
      </c>
      <c r="E49" s="81">
        <v>-16</v>
      </c>
      <c r="F49" s="55">
        <v>7</v>
      </c>
      <c r="G49" s="55">
        <v>30</v>
      </c>
      <c r="H49" s="55"/>
      <c r="I49" s="56">
        <v>9</v>
      </c>
      <c r="J49" s="56">
        <v>17</v>
      </c>
      <c r="K49" s="56">
        <v>58</v>
      </c>
      <c r="L49" s="57">
        <v>9</v>
      </c>
      <c r="M49" s="57">
        <v>22</v>
      </c>
      <c r="N49" s="57">
        <v>49</v>
      </c>
      <c r="O49" s="55"/>
      <c r="P49" s="55" t="s">
        <v>251</v>
      </c>
      <c r="Q49" s="55"/>
      <c r="R49" s="58"/>
      <c r="S49" s="58"/>
      <c r="T49" s="58"/>
      <c r="U49" s="59"/>
      <c r="V49" s="59"/>
      <c r="W49" s="60"/>
      <c r="Y49" s="48" t="e">
        <f t="shared" si="0"/>
        <v>#VALUE!</v>
      </c>
      <c r="Z49" s="48" t="e">
        <f t="shared" si="1"/>
        <v>#VALUE!</v>
      </c>
      <c r="AA49" s="48" t="e">
        <f t="shared" si="2"/>
        <v>#VALUE!</v>
      </c>
      <c r="AC49" s="48" t="e">
        <f t="shared" si="3"/>
        <v>#VALUE!</v>
      </c>
      <c r="AD49" s="48" t="e">
        <f t="shared" si="4"/>
        <v>#VALUE!</v>
      </c>
      <c r="AE49" s="48" t="e">
        <f t="shared" si="5"/>
        <v>#VALUE!</v>
      </c>
      <c r="AG49" s="63">
        <f t="shared" si="6"/>
        <v>47</v>
      </c>
      <c r="AI49" s="48">
        <f t="shared" si="7"/>
        <v>291</v>
      </c>
      <c r="AJ49" s="48" t="e">
        <f t="shared" si="8"/>
        <v>#VALUE!</v>
      </c>
      <c r="AK49" s="48" t="e">
        <f t="shared" si="9"/>
        <v>#VALUE!</v>
      </c>
      <c r="AL49" s="48">
        <f t="shared" si="10"/>
        <v>-27000</v>
      </c>
      <c r="AM49" s="49" t="e">
        <f t="shared" si="11"/>
        <v>#VALUE!</v>
      </c>
      <c r="AN49" s="50" t="e">
        <f t="shared" si="12"/>
        <v>#VALUE!</v>
      </c>
      <c r="AO49" s="15" t="str">
        <f t="shared" si="13"/>
        <v>A</v>
      </c>
    </row>
    <row r="50" spans="1:41" ht="12.75">
      <c r="A50" s="81">
        <v>323</v>
      </c>
      <c r="B50" s="70" t="s">
        <v>80</v>
      </c>
      <c r="C50" s="70" t="s">
        <v>220</v>
      </c>
      <c r="D50" s="77">
        <v>30</v>
      </c>
      <c r="E50" s="81">
        <v>14</v>
      </c>
      <c r="F50" s="55" t="s">
        <v>248</v>
      </c>
      <c r="G50" s="55"/>
      <c r="H50" s="55"/>
      <c r="I50" s="56"/>
      <c r="J50" s="56"/>
      <c r="K50" s="56"/>
      <c r="L50" s="57"/>
      <c r="M50" s="57"/>
      <c r="N50" s="57"/>
      <c r="O50" s="55"/>
      <c r="P50" s="55"/>
      <c r="Q50" s="55"/>
      <c r="R50" s="58"/>
      <c r="S50" s="58"/>
      <c r="T50" s="58"/>
      <c r="U50" s="59"/>
      <c r="V50" s="59"/>
      <c r="W50" s="60"/>
      <c r="Y50" s="48" t="e">
        <f t="shared" si="0"/>
        <v>#VALUE!</v>
      </c>
      <c r="Z50" s="48" t="e">
        <f t="shared" si="1"/>
        <v>#VALUE!</v>
      </c>
      <c r="AA50" s="48" t="e">
        <f t="shared" si="2"/>
        <v>#VALUE!</v>
      </c>
      <c r="AC50" s="48" t="e">
        <f t="shared" si="3"/>
        <v>#VALUE!</v>
      </c>
      <c r="AD50" s="48" t="e">
        <f t="shared" si="4"/>
        <v>#VALUE!</v>
      </c>
      <c r="AE50" s="48" t="e">
        <f t="shared" si="5"/>
        <v>#VALUE!</v>
      </c>
      <c r="AG50" s="63">
        <f t="shared" si="6"/>
        <v>48</v>
      </c>
      <c r="AI50" s="48">
        <f t="shared" si="7"/>
        <v>0</v>
      </c>
      <c r="AJ50" s="48">
        <f t="shared" si="8"/>
        <v>0</v>
      </c>
      <c r="AK50" s="48">
        <f t="shared" si="9"/>
        <v>0</v>
      </c>
      <c r="AL50" s="48" t="e">
        <f t="shared" si="10"/>
        <v>#VALUE!</v>
      </c>
      <c r="AM50" s="49" t="e">
        <f t="shared" si="11"/>
        <v>#VALUE!</v>
      </c>
      <c r="AN50" s="50" t="e">
        <f t="shared" si="12"/>
        <v>#VALUE!</v>
      </c>
      <c r="AO50" s="15" t="str">
        <f t="shared" si="13"/>
        <v>A</v>
      </c>
    </row>
    <row r="51" spans="1:41" ht="12.75">
      <c r="A51" s="81">
        <v>329</v>
      </c>
      <c r="B51" s="70" t="s">
        <v>81</v>
      </c>
      <c r="C51" s="70" t="s">
        <v>82</v>
      </c>
      <c r="D51" s="77">
        <v>30</v>
      </c>
      <c r="E51" s="81">
        <v>-22</v>
      </c>
      <c r="F51" s="55" t="s">
        <v>248</v>
      </c>
      <c r="G51" s="55"/>
      <c r="H51" s="55"/>
      <c r="I51" s="56"/>
      <c r="J51" s="56"/>
      <c r="K51" s="56"/>
      <c r="L51" s="57"/>
      <c r="M51" s="57"/>
      <c r="N51" s="57"/>
      <c r="O51" s="55"/>
      <c r="P51" s="55"/>
      <c r="Q51" s="55"/>
      <c r="R51" s="58"/>
      <c r="S51" s="58"/>
      <c r="T51" s="58"/>
      <c r="U51" s="59"/>
      <c r="V51" s="59"/>
      <c r="W51" s="60"/>
      <c r="Y51" s="48" t="e">
        <f t="shared" si="0"/>
        <v>#VALUE!</v>
      </c>
      <c r="Z51" s="48" t="e">
        <f t="shared" si="1"/>
        <v>#VALUE!</v>
      </c>
      <c r="AA51" s="48" t="e">
        <f t="shared" si="2"/>
        <v>#VALUE!</v>
      </c>
      <c r="AC51" s="48" t="e">
        <f t="shared" si="3"/>
        <v>#VALUE!</v>
      </c>
      <c r="AD51" s="48" t="e">
        <f t="shared" si="4"/>
        <v>#VALUE!</v>
      </c>
      <c r="AE51" s="48" t="e">
        <f t="shared" si="5"/>
        <v>#VALUE!</v>
      </c>
      <c r="AG51" s="63">
        <f t="shared" si="6"/>
        <v>49</v>
      </c>
      <c r="AI51" s="48">
        <f t="shared" si="7"/>
        <v>0</v>
      </c>
      <c r="AJ51" s="48">
        <f t="shared" si="8"/>
        <v>0</v>
      </c>
      <c r="AK51" s="48">
        <f t="shared" si="9"/>
        <v>0</v>
      </c>
      <c r="AL51" s="48" t="e">
        <f t="shared" si="10"/>
        <v>#VALUE!</v>
      </c>
      <c r="AM51" s="49" t="e">
        <f t="shared" si="11"/>
        <v>#VALUE!</v>
      </c>
      <c r="AN51" s="50" t="e">
        <f t="shared" si="12"/>
        <v>#VALUE!</v>
      </c>
      <c r="AO51" s="15" t="str">
        <f t="shared" si="13"/>
        <v>A</v>
      </c>
    </row>
    <row r="52" spans="1:41" ht="12.75">
      <c r="A52" s="81">
        <v>338</v>
      </c>
      <c r="B52" s="70" t="s">
        <v>209</v>
      </c>
      <c r="C52" s="70" t="s">
        <v>210</v>
      </c>
      <c r="D52" s="77">
        <v>34</v>
      </c>
      <c r="E52" s="81">
        <v>-6</v>
      </c>
      <c r="F52" s="55" t="s">
        <v>248</v>
      </c>
      <c r="G52" s="55"/>
      <c r="H52" s="55"/>
      <c r="I52" s="56"/>
      <c r="J52" s="56"/>
      <c r="K52" s="56"/>
      <c r="L52" s="57"/>
      <c r="M52" s="57"/>
      <c r="N52" s="57"/>
      <c r="O52" s="55"/>
      <c r="P52" s="55"/>
      <c r="Q52" s="55"/>
      <c r="R52" s="58"/>
      <c r="S52" s="58"/>
      <c r="T52" s="58"/>
      <c r="U52" s="59"/>
      <c r="V52" s="59"/>
      <c r="W52" s="60"/>
      <c r="Y52" s="48" t="e">
        <f t="shared" si="0"/>
        <v>#VALUE!</v>
      </c>
      <c r="Z52" s="48" t="e">
        <f t="shared" si="1"/>
        <v>#VALUE!</v>
      </c>
      <c r="AA52" s="48" t="e">
        <f t="shared" si="2"/>
        <v>#VALUE!</v>
      </c>
      <c r="AC52" s="48" t="e">
        <f t="shared" si="3"/>
        <v>#VALUE!</v>
      </c>
      <c r="AD52" s="48" t="e">
        <f t="shared" si="4"/>
        <v>#VALUE!</v>
      </c>
      <c r="AE52" s="48" t="e">
        <f t="shared" si="5"/>
        <v>#VALUE!</v>
      </c>
      <c r="AG52" s="63">
        <f t="shared" si="6"/>
        <v>50</v>
      </c>
      <c r="AI52" s="48">
        <f t="shared" si="7"/>
        <v>0</v>
      </c>
      <c r="AJ52" s="48">
        <f t="shared" si="8"/>
        <v>0</v>
      </c>
      <c r="AK52" s="48">
        <f t="shared" si="9"/>
        <v>0</v>
      </c>
      <c r="AL52" s="48" t="e">
        <f t="shared" si="10"/>
        <v>#VALUE!</v>
      </c>
      <c r="AM52" s="49" t="e">
        <f t="shared" si="11"/>
        <v>#VALUE!</v>
      </c>
      <c r="AN52" s="50" t="e">
        <f t="shared" si="12"/>
        <v>#VALUE!</v>
      </c>
      <c r="AO52" s="15" t="str">
        <f t="shared" si="13"/>
        <v>A</v>
      </c>
    </row>
    <row r="53" spans="1:41" ht="12.75">
      <c r="A53" s="81">
        <v>342</v>
      </c>
      <c r="B53" s="70" t="s">
        <v>236</v>
      </c>
      <c r="C53" s="70" t="s">
        <v>237</v>
      </c>
      <c r="D53" s="77">
        <v>34</v>
      </c>
      <c r="E53" s="81">
        <v>-3</v>
      </c>
      <c r="F53" s="55" t="s">
        <v>248</v>
      </c>
      <c r="G53" s="55"/>
      <c r="H53" s="55"/>
      <c r="I53" s="56"/>
      <c r="J53" s="56"/>
      <c r="K53" s="56"/>
      <c r="L53" s="57"/>
      <c r="M53" s="57"/>
      <c r="N53" s="57"/>
      <c r="O53" s="55"/>
      <c r="P53" s="55"/>
      <c r="Q53" s="55"/>
      <c r="R53" s="58"/>
      <c r="S53" s="58"/>
      <c r="T53" s="58"/>
      <c r="U53" s="59"/>
      <c r="V53" s="59"/>
      <c r="W53" s="60"/>
      <c r="Y53" s="48" t="e">
        <f t="shared" si="0"/>
        <v>#VALUE!</v>
      </c>
      <c r="Z53" s="48" t="e">
        <f t="shared" si="1"/>
        <v>#VALUE!</v>
      </c>
      <c r="AA53" s="48" t="e">
        <f t="shared" si="2"/>
        <v>#VALUE!</v>
      </c>
      <c r="AC53" s="48" t="e">
        <f t="shared" si="3"/>
        <v>#VALUE!</v>
      </c>
      <c r="AD53" s="48" t="e">
        <f t="shared" si="4"/>
        <v>#VALUE!</v>
      </c>
      <c r="AE53" s="48" t="e">
        <f t="shared" si="5"/>
        <v>#VALUE!</v>
      </c>
      <c r="AG53" s="63">
        <f t="shared" si="6"/>
        <v>51</v>
      </c>
      <c r="AI53" s="48">
        <f t="shared" si="7"/>
        <v>0</v>
      </c>
      <c r="AJ53" s="48">
        <f t="shared" si="8"/>
        <v>0</v>
      </c>
      <c r="AK53" s="48">
        <f t="shared" si="9"/>
        <v>0</v>
      </c>
      <c r="AL53" s="48" t="e">
        <f t="shared" si="10"/>
        <v>#VALUE!</v>
      </c>
      <c r="AM53" s="49" t="e">
        <f t="shared" si="11"/>
        <v>#VALUE!</v>
      </c>
      <c r="AN53" s="50" t="e">
        <f t="shared" si="12"/>
        <v>#VALUE!</v>
      </c>
      <c r="AO53" s="15" t="str">
        <f t="shared" si="13"/>
        <v>A</v>
      </c>
    </row>
    <row r="54" spans="1:41" ht="12.75">
      <c r="A54" s="83">
        <v>349</v>
      </c>
      <c r="B54" s="74" t="s">
        <v>88</v>
      </c>
      <c r="C54" s="15" t="s">
        <v>89</v>
      </c>
      <c r="D54" s="79">
        <v>30</v>
      </c>
      <c r="E54" s="84">
        <v>-6</v>
      </c>
      <c r="F54" s="55">
        <v>6</v>
      </c>
      <c r="G54" s="55">
        <v>15</v>
      </c>
      <c r="H54" s="55"/>
      <c r="I54" s="56">
        <v>8</v>
      </c>
      <c r="J54" s="56">
        <v>17</v>
      </c>
      <c r="K54" s="56">
        <v>47</v>
      </c>
      <c r="L54" s="57">
        <v>8</v>
      </c>
      <c r="M54" s="57">
        <v>25</v>
      </c>
      <c r="N54" s="57">
        <v>24</v>
      </c>
      <c r="O54" s="55"/>
      <c r="P54" s="55" t="s">
        <v>249</v>
      </c>
      <c r="Q54" s="55"/>
      <c r="R54" s="58"/>
      <c r="S54" s="58"/>
      <c r="T54" s="58"/>
      <c r="U54" s="59"/>
      <c r="V54" s="59"/>
      <c r="W54" s="60"/>
      <c r="Y54" s="48" t="e">
        <f t="shared" si="0"/>
        <v>#VALUE!</v>
      </c>
      <c r="Z54" s="48" t="e">
        <f t="shared" si="1"/>
        <v>#VALUE!</v>
      </c>
      <c r="AA54" s="48" t="e">
        <f t="shared" si="2"/>
        <v>#VALUE!</v>
      </c>
      <c r="AC54" s="48" t="e">
        <f t="shared" si="3"/>
        <v>#VALUE!</v>
      </c>
      <c r="AD54" s="48" t="e">
        <f t="shared" si="4"/>
        <v>#VALUE!</v>
      </c>
      <c r="AE54" s="48" t="e">
        <f t="shared" si="5"/>
        <v>#VALUE!</v>
      </c>
      <c r="AG54" s="63">
        <f t="shared" si="6"/>
        <v>52</v>
      </c>
      <c r="AI54" s="48">
        <f t="shared" si="7"/>
        <v>457</v>
      </c>
      <c r="AJ54" s="48" t="e">
        <f t="shared" si="8"/>
        <v>#VALUE!</v>
      </c>
      <c r="AK54" s="48" t="e">
        <f t="shared" si="9"/>
        <v>#VALUE!</v>
      </c>
      <c r="AL54" s="48">
        <f t="shared" si="10"/>
        <v>-22500</v>
      </c>
      <c r="AM54" s="49" t="e">
        <f t="shared" si="11"/>
        <v>#VALUE!</v>
      </c>
      <c r="AN54" s="50" t="e">
        <f t="shared" si="12"/>
        <v>#VALUE!</v>
      </c>
      <c r="AO54" s="15" t="str">
        <f t="shared" si="13"/>
        <v>A</v>
      </c>
    </row>
    <row r="55" spans="1:41" ht="12.75">
      <c r="A55" s="81">
        <v>368</v>
      </c>
      <c r="B55" s="70" t="s">
        <v>238</v>
      </c>
      <c r="C55" s="70" t="s">
        <v>239</v>
      </c>
      <c r="D55" s="77">
        <v>31</v>
      </c>
      <c r="E55" s="81">
        <v>-1</v>
      </c>
      <c r="F55" s="55">
        <v>8</v>
      </c>
      <c r="G55" s="55">
        <v>45</v>
      </c>
      <c r="H55" s="55"/>
      <c r="I55" s="56">
        <v>10</v>
      </c>
      <c r="J55" s="56">
        <v>44</v>
      </c>
      <c r="K55" s="56">
        <v>6</v>
      </c>
      <c r="L55" s="57">
        <v>10</v>
      </c>
      <c r="M55" s="57">
        <v>50</v>
      </c>
      <c r="N55" s="57">
        <v>34</v>
      </c>
      <c r="O55" s="55"/>
      <c r="P55" s="55" t="s">
        <v>251</v>
      </c>
      <c r="Q55" s="55"/>
      <c r="R55" s="58"/>
      <c r="S55" s="58"/>
      <c r="T55" s="58"/>
      <c r="U55" s="59"/>
      <c r="V55" s="59"/>
      <c r="W55" s="60"/>
      <c r="Y55" s="48" t="e">
        <f t="shared" si="0"/>
        <v>#VALUE!</v>
      </c>
      <c r="Z55" s="48" t="e">
        <f t="shared" si="1"/>
        <v>#VALUE!</v>
      </c>
      <c r="AA55" s="48" t="e">
        <f t="shared" si="2"/>
        <v>#VALUE!</v>
      </c>
      <c r="AC55" s="48" t="e">
        <f t="shared" si="3"/>
        <v>#VALUE!</v>
      </c>
      <c r="AD55" s="48" t="e">
        <f t="shared" si="4"/>
        <v>#VALUE!</v>
      </c>
      <c r="AE55" s="48" t="e">
        <f t="shared" si="5"/>
        <v>#VALUE!</v>
      </c>
      <c r="AG55" s="63">
        <f t="shared" si="6"/>
        <v>53</v>
      </c>
      <c r="AI55" s="48">
        <f t="shared" si="7"/>
        <v>388</v>
      </c>
      <c r="AJ55" s="48" t="e">
        <f t="shared" si="8"/>
        <v>#VALUE!</v>
      </c>
      <c r="AK55" s="48" t="e">
        <f t="shared" si="9"/>
        <v>#VALUE!</v>
      </c>
      <c r="AL55" s="48">
        <f t="shared" si="10"/>
        <v>-31500</v>
      </c>
      <c r="AM55" s="49" t="e">
        <f t="shared" si="11"/>
        <v>#VALUE!</v>
      </c>
      <c r="AN55" s="50" t="e">
        <f t="shared" si="12"/>
        <v>#VALUE!</v>
      </c>
      <c r="AO55" s="15" t="str">
        <f t="shared" si="13"/>
        <v>A</v>
      </c>
    </row>
    <row r="56" spans="1:41" ht="12.75">
      <c r="A56" s="81">
        <v>369</v>
      </c>
      <c r="B56" s="70" t="s">
        <v>240</v>
      </c>
      <c r="C56" s="70" t="s">
        <v>241</v>
      </c>
      <c r="D56" s="77">
        <v>31.5</v>
      </c>
      <c r="E56" s="81">
        <v>2</v>
      </c>
      <c r="F56" s="55" t="s">
        <v>248</v>
      </c>
      <c r="G56" s="55"/>
      <c r="H56" s="55"/>
      <c r="I56" s="56"/>
      <c r="J56" s="56"/>
      <c r="K56" s="56"/>
      <c r="L56" s="57"/>
      <c r="M56" s="57"/>
      <c r="N56" s="57"/>
      <c r="O56" s="55"/>
      <c r="P56" s="55"/>
      <c r="Q56" s="55"/>
      <c r="R56" s="58"/>
      <c r="S56" s="58"/>
      <c r="T56" s="58"/>
      <c r="U56" s="59"/>
      <c r="V56" s="59"/>
      <c r="W56" s="60"/>
      <c r="Y56" s="48" t="e">
        <f t="shared" si="0"/>
        <v>#VALUE!</v>
      </c>
      <c r="Z56" s="48" t="e">
        <f t="shared" si="1"/>
        <v>#VALUE!</v>
      </c>
      <c r="AA56" s="48" t="e">
        <f t="shared" si="2"/>
        <v>#VALUE!</v>
      </c>
      <c r="AC56" s="48" t="e">
        <f t="shared" si="3"/>
        <v>#VALUE!</v>
      </c>
      <c r="AD56" s="48" t="e">
        <f t="shared" si="4"/>
        <v>#VALUE!</v>
      </c>
      <c r="AE56" s="48" t="e">
        <f t="shared" si="5"/>
        <v>#VALUE!</v>
      </c>
      <c r="AG56" s="63">
        <f t="shared" si="6"/>
        <v>54</v>
      </c>
      <c r="AI56" s="48">
        <f t="shared" si="7"/>
        <v>0</v>
      </c>
      <c r="AJ56" s="48">
        <f t="shared" si="8"/>
        <v>0</v>
      </c>
      <c r="AK56" s="48">
        <f t="shared" si="9"/>
        <v>0</v>
      </c>
      <c r="AL56" s="48" t="e">
        <f t="shared" si="10"/>
        <v>#VALUE!</v>
      </c>
      <c r="AM56" s="49" t="e">
        <f t="shared" si="11"/>
        <v>#VALUE!</v>
      </c>
      <c r="AN56" s="50" t="e">
        <f t="shared" si="12"/>
        <v>#VALUE!</v>
      </c>
      <c r="AO56" s="15" t="str">
        <f t="shared" si="13"/>
        <v>A</v>
      </c>
    </row>
    <row r="57" spans="1:41" ht="12.75">
      <c r="A57" s="81">
        <v>373</v>
      </c>
      <c r="B57" s="70" t="s">
        <v>217</v>
      </c>
      <c r="C57" s="70" t="s">
        <v>218</v>
      </c>
      <c r="D57" s="77">
        <v>34</v>
      </c>
      <c r="E57" s="81">
        <v>10</v>
      </c>
      <c r="F57" s="55">
        <v>8</v>
      </c>
      <c r="G57" s="55">
        <v>15</v>
      </c>
      <c r="H57" s="55"/>
      <c r="I57" s="56">
        <v>9</v>
      </c>
      <c r="J57" s="56">
        <v>36</v>
      </c>
      <c r="K57" s="56">
        <v>21</v>
      </c>
      <c r="L57" s="57">
        <v>9</v>
      </c>
      <c r="M57" s="57">
        <v>40</v>
      </c>
      <c r="N57" s="57">
        <v>3</v>
      </c>
      <c r="O57" s="55"/>
      <c r="P57" s="55" t="s">
        <v>249</v>
      </c>
      <c r="Q57" s="55"/>
      <c r="R57" s="58"/>
      <c r="S57" s="58"/>
      <c r="T57" s="58"/>
      <c r="U57" s="59"/>
      <c r="V57" s="59"/>
      <c r="W57" s="60"/>
      <c r="Y57" s="48" t="e">
        <f t="shared" si="0"/>
        <v>#VALUE!</v>
      </c>
      <c r="Z57" s="48" t="e">
        <f t="shared" si="1"/>
        <v>#VALUE!</v>
      </c>
      <c r="AA57" s="48" t="e">
        <f t="shared" si="2"/>
        <v>#VALUE!</v>
      </c>
      <c r="AC57" s="48" t="e">
        <f t="shared" si="3"/>
        <v>#VALUE!</v>
      </c>
      <c r="AD57" s="48" t="e">
        <f t="shared" si="4"/>
        <v>#VALUE!</v>
      </c>
      <c r="AE57" s="48" t="e">
        <f t="shared" si="5"/>
        <v>#VALUE!</v>
      </c>
      <c r="AG57" s="63">
        <f t="shared" si="6"/>
        <v>55</v>
      </c>
      <c r="AI57" s="48">
        <f t="shared" si="7"/>
        <v>222</v>
      </c>
      <c r="AJ57" s="48" t="e">
        <f t="shared" si="8"/>
        <v>#VALUE!</v>
      </c>
      <c r="AK57" s="48" t="e">
        <f t="shared" si="9"/>
        <v>#VALUE!</v>
      </c>
      <c r="AL57" s="48">
        <f t="shared" si="10"/>
        <v>-29700</v>
      </c>
      <c r="AM57" s="49" t="e">
        <f t="shared" si="11"/>
        <v>#VALUE!</v>
      </c>
      <c r="AN57" s="50" t="e">
        <f t="shared" si="12"/>
        <v>#VALUE!</v>
      </c>
      <c r="AO57" s="15" t="str">
        <f t="shared" si="13"/>
        <v>A</v>
      </c>
    </row>
    <row r="58" spans="1:41" ht="12.75">
      <c r="A58" s="81">
        <v>380</v>
      </c>
      <c r="B58" s="70" t="s">
        <v>244</v>
      </c>
      <c r="C58" s="70" t="s">
        <v>245</v>
      </c>
      <c r="D58" s="77">
        <v>21.5</v>
      </c>
      <c r="E58" s="81">
        <v>-24</v>
      </c>
      <c r="F58" s="55" t="s">
        <v>248</v>
      </c>
      <c r="G58" s="55"/>
      <c r="H58" s="55"/>
      <c r="I58" s="56"/>
      <c r="J58" s="56"/>
      <c r="K58" s="56"/>
      <c r="L58" s="57"/>
      <c r="M58" s="57"/>
      <c r="N58" s="57"/>
      <c r="O58" s="55"/>
      <c r="P58" s="55"/>
      <c r="Q58" s="55"/>
      <c r="R58" s="58"/>
      <c r="S58" s="58"/>
      <c r="T58" s="58"/>
      <c r="U58" s="59"/>
      <c r="V58" s="59"/>
      <c r="W58" s="60"/>
      <c r="Y58" s="48" t="e">
        <f t="shared" si="0"/>
        <v>#VALUE!</v>
      </c>
      <c r="Z58" s="48" t="e">
        <f t="shared" si="1"/>
        <v>#VALUE!</v>
      </c>
      <c r="AA58" s="48" t="e">
        <f t="shared" si="2"/>
        <v>#VALUE!</v>
      </c>
      <c r="AC58" s="48" t="e">
        <f t="shared" si="3"/>
        <v>#VALUE!</v>
      </c>
      <c r="AD58" s="48" t="e">
        <f t="shared" si="4"/>
        <v>#VALUE!</v>
      </c>
      <c r="AE58" s="48" t="e">
        <f t="shared" si="5"/>
        <v>#VALUE!</v>
      </c>
      <c r="AG58" s="63">
        <f t="shared" si="6"/>
        <v>56</v>
      </c>
      <c r="AI58" s="48">
        <f t="shared" si="7"/>
        <v>0</v>
      </c>
      <c r="AJ58" s="48">
        <f t="shared" si="8"/>
        <v>0</v>
      </c>
      <c r="AK58" s="48">
        <f t="shared" si="9"/>
        <v>0</v>
      </c>
      <c r="AL58" s="48" t="e">
        <f t="shared" si="10"/>
        <v>#VALUE!</v>
      </c>
      <c r="AM58" s="49" t="e">
        <f t="shared" si="11"/>
        <v>#VALUE!</v>
      </c>
      <c r="AN58" s="50" t="e">
        <f t="shared" si="12"/>
        <v>#VALUE!</v>
      </c>
      <c r="AO58" s="15" t="str">
        <f t="shared" si="13"/>
        <v>C</v>
      </c>
    </row>
    <row r="59" spans="1:41" ht="12.75">
      <c r="A59" s="81"/>
      <c r="B59" s="70"/>
      <c r="C59" s="70"/>
      <c r="D59" s="77"/>
      <c r="E59" s="81"/>
      <c r="F59" s="55"/>
      <c r="G59" s="55"/>
      <c r="H59" s="55"/>
      <c r="I59" s="56"/>
      <c r="J59" s="56"/>
      <c r="K59" s="56"/>
      <c r="L59" s="57"/>
      <c r="M59" s="57"/>
      <c r="N59" s="57"/>
      <c r="O59" s="55"/>
      <c r="P59" s="55"/>
      <c r="Q59" s="55"/>
      <c r="R59" s="58"/>
      <c r="S59" s="58"/>
      <c r="T59" s="58"/>
      <c r="U59" s="59"/>
      <c r="V59" s="59"/>
      <c r="W59" s="6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</row>
    <row r="60" spans="1:41" ht="12.75">
      <c r="A60" s="81"/>
      <c r="B60" s="70"/>
      <c r="C60" s="70"/>
      <c r="D60" s="77"/>
      <c r="E60" s="81"/>
      <c r="F60" s="55"/>
      <c r="G60" s="55"/>
      <c r="H60" s="55"/>
      <c r="I60" s="56"/>
      <c r="J60" s="56"/>
      <c r="K60" s="56"/>
      <c r="L60" s="57"/>
      <c r="M60" s="57"/>
      <c r="N60" s="57"/>
      <c r="O60" s="55"/>
      <c r="P60" s="55"/>
      <c r="Q60" s="55"/>
      <c r="R60" s="58"/>
      <c r="S60" s="58"/>
      <c r="T60" s="58"/>
      <c r="U60" s="59"/>
      <c r="V60" s="59"/>
      <c r="W60" s="6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</row>
    <row r="61" spans="1:41" ht="12.75">
      <c r="A61" s="81"/>
      <c r="B61" s="70"/>
      <c r="C61" s="70"/>
      <c r="D61" s="77"/>
      <c r="E61" s="81"/>
      <c r="F61" s="55"/>
      <c r="G61" s="55"/>
      <c r="H61" s="55"/>
      <c r="I61" s="56"/>
      <c r="J61" s="56"/>
      <c r="K61" s="56"/>
      <c r="L61" s="57"/>
      <c r="M61" s="57"/>
      <c r="N61" s="57"/>
      <c r="O61" s="55"/>
      <c r="P61" s="55"/>
      <c r="Q61" s="55"/>
      <c r="R61" s="58"/>
      <c r="S61" s="58"/>
      <c r="T61" s="58"/>
      <c r="U61" s="59"/>
      <c r="V61" s="59"/>
      <c r="W61" s="6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</row>
    <row r="62" spans="1:41" ht="12.75">
      <c r="A62" s="81"/>
      <c r="B62" s="70"/>
      <c r="C62" s="70"/>
      <c r="D62" s="77"/>
      <c r="E62" s="81"/>
      <c r="G62" s="55"/>
      <c r="H62" s="55"/>
      <c r="I62" s="56"/>
      <c r="J62" s="56"/>
      <c r="K62" s="56"/>
      <c r="L62" s="57"/>
      <c r="M62" s="57"/>
      <c r="N62" s="57"/>
      <c r="O62" s="55"/>
      <c r="P62" s="55"/>
      <c r="Q62" s="55"/>
      <c r="R62" s="58"/>
      <c r="S62" s="58"/>
      <c r="T62" s="58"/>
      <c r="U62" s="59"/>
      <c r="V62" s="59"/>
      <c r="W62" s="6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</row>
    <row r="63" spans="1:41" ht="12.75">
      <c r="A63" s="81"/>
      <c r="B63" s="70"/>
      <c r="C63" s="70"/>
      <c r="D63" s="77"/>
      <c r="E63" s="81"/>
      <c r="F63" s="55"/>
      <c r="G63" s="55"/>
      <c r="H63" s="55"/>
      <c r="I63" s="56"/>
      <c r="J63" s="56"/>
      <c r="K63" s="56"/>
      <c r="L63" s="57"/>
      <c r="M63" s="57"/>
      <c r="N63" s="57"/>
      <c r="O63" s="55"/>
      <c r="P63" s="55"/>
      <c r="Q63" s="55"/>
      <c r="R63" s="58"/>
      <c r="S63" s="58"/>
      <c r="T63" s="58"/>
      <c r="U63" s="59"/>
      <c r="V63" s="59"/>
      <c r="W63" s="6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</row>
    <row r="64" spans="1:41" ht="12.75">
      <c r="A64" s="81"/>
      <c r="B64" s="70"/>
      <c r="C64" s="70"/>
      <c r="D64" s="77"/>
      <c r="E64" s="81"/>
      <c r="F64" s="55"/>
      <c r="G64" s="55"/>
      <c r="H64" s="55"/>
      <c r="I64" s="56"/>
      <c r="J64" s="56"/>
      <c r="K64" s="56"/>
      <c r="L64" s="57"/>
      <c r="M64" s="57"/>
      <c r="N64" s="57"/>
      <c r="O64" s="55"/>
      <c r="P64" s="55"/>
      <c r="Q64" s="55"/>
      <c r="R64" s="58"/>
      <c r="S64" s="58"/>
      <c r="T64" s="58"/>
      <c r="U64" s="59"/>
      <c r="V64" s="59"/>
      <c r="W64" s="6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</row>
    <row r="65" spans="1:41" ht="12.75">
      <c r="A65" s="82"/>
      <c r="B65" s="73"/>
      <c r="C65" s="71"/>
      <c r="D65" s="78"/>
      <c r="E65" s="82"/>
      <c r="F65" s="55"/>
      <c r="G65" s="55"/>
      <c r="H65" s="55"/>
      <c r="I65" s="56"/>
      <c r="J65" s="56"/>
      <c r="K65" s="56"/>
      <c r="L65" s="57"/>
      <c r="M65" s="57"/>
      <c r="N65" s="57"/>
      <c r="O65" s="55"/>
      <c r="P65" s="55"/>
      <c r="Q65" s="55"/>
      <c r="R65" s="58"/>
      <c r="S65" s="58"/>
      <c r="T65" s="58"/>
      <c r="U65" s="59"/>
      <c r="V65" s="59"/>
      <c r="W65" s="6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</row>
    <row r="66" spans="1:41" ht="12.75">
      <c r="A66" s="82"/>
      <c r="B66" s="73"/>
      <c r="C66" s="71"/>
      <c r="D66" s="78"/>
      <c r="E66" s="82"/>
      <c r="F66" s="55"/>
      <c r="G66" s="55"/>
      <c r="H66" s="55"/>
      <c r="I66" s="56"/>
      <c r="J66" s="56"/>
      <c r="K66" s="56"/>
      <c r="L66" s="57"/>
      <c r="M66" s="57"/>
      <c r="N66" s="57"/>
      <c r="O66" s="55"/>
      <c r="P66" s="55"/>
      <c r="Q66" s="55"/>
      <c r="R66" s="58"/>
      <c r="S66" s="58"/>
      <c r="T66" s="58"/>
      <c r="U66" s="59"/>
      <c r="V66" s="59"/>
      <c r="W66" s="6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</row>
    <row r="67" spans="1:41" ht="12.75">
      <c r="A67" s="81"/>
      <c r="B67" s="70"/>
      <c r="C67" s="70"/>
      <c r="D67" s="77"/>
      <c r="E67" s="81"/>
      <c r="G67" s="55"/>
      <c r="H67" s="55"/>
      <c r="I67" s="56"/>
      <c r="J67" s="56"/>
      <c r="K67" s="56"/>
      <c r="L67" s="57"/>
      <c r="M67" s="57"/>
      <c r="N67" s="57"/>
      <c r="O67" s="55"/>
      <c r="P67" s="55"/>
      <c r="Q67" s="55"/>
      <c r="R67" s="58"/>
      <c r="S67" s="58"/>
      <c r="T67" s="58"/>
      <c r="U67" s="59"/>
      <c r="V67" s="59"/>
      <c r="W67" s="6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</row>
    <row r="68" spans="1:41" ht="12.75">
      <c r="A68" s="81"/>
      <c r="B68" s="70"/>
      <c r="C68" s="70"/>
      <c r="D68" s="77"/>
      <c r="E68" s="81"/>
      <c r="G68" s="55"/>
      <c r="H68" s="55"/>
      <c r="I68" s="56"/>
      <c r="J68" s="56"/>
      <c r="K68" s="56"/>
      <c r="L68" s="57"/>
      <c r="M68" s="57"/>
      <c r="N68" s="57"/>
      <c r="O68" s="55"/>
      <c r="P68" s="55"/>
      <c r="Q68" s="55"/>
      <c r="R68" s="58"/>
      <c r="S68" s="58"/>
      <c r="T68" s="58"/>
      <c r="U68" s="59"/>
      <c r="V68" s="59"/>
      <c r="W68" s="6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</row>
    <row r="69" spans="1:41" ht="12.75">
      <c r="A69" s="81"/>
      <c r="B69" s="70"/>
      <c r="C69" s="70"/>
      <c r="D69" s="77"/>
      <c r="E69" s="81"/>
      <c r="G69" s="55"/>
      <c r="H69" s="55"/>
      <c r="I69" s="56"/>
      <c r="J69" s="56"/>
      <c r="K69" s="56"/>
      <c r="L69" s="57"/>
      <c r="M69" s="57"/>
      <c r="N69" s="57"/>
      <c r="O69" s="55"/>
      <c r="P69" s="55"/>
      <c r="Q69" s="55"/>
      <c r="R69" s="58"/>
      <c r="S69" s="58"/>
      <c r="T69" s="58"/>
      <c r="U69" s="59"/>
      <c r="V69" s="59"/>
      <c r="W69" s="6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</row>
    <row r="70" spans="1:41" ht="12.75">
      <c r="A70" s="81"/>
      <c r="B70" s="70"/>
      <c r="C70" s="70"/>
      <c r="D70" s="77"/>
      <c r="E70" s="81"/>
      <c r="G70" s="55"/>
      <c r="H70" s="55"/>
      <c r="I70" s="56"/>
      <c r="J70" s="56"/>
      <c r="K70" s="56"/>
      <c r="L70" s="57"/>
      <c r="M70" s="57"/>
      <c r="N70" s="57"/>
      <c r="O70" s="55"/>
      <c r="P70" s="55"/>
      <c r="Q70" s="55"/>
      <c r="R70" s="58"/>
      <c r="S70" s="58"/>
      <c r="T70" s="58"/>
      <c r="U70" s="59"/>
      <c r="V70" s="59"/>
      <c r="W70" s="6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</row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</sheetData>
  <sheetProtection password="E188" sheet="1" objects="1" scenarios="1"/>
  <printOptions gridLines="1"/>
  <pageMargins left="0.31496062992125984" right="0.5905511811023623" top="0.8661417322834646" bottom="0.7874015748031497" header="0.5118110236220472" footer="0.5118110236220472"/>
  <pageSetup horizontalDpi="360" verticalDpi="360" orientation="landscape" paperSize="9" r:id="rId2"/>
  <headerFooter alignWithMargins="0">
    <oddHeader>&amp;CYNR 2004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22"/>
  <sheetViews>
    <sheetView workbookViewId="0" topLeftCell="A1">
      <selection activeCell="C4" sqref="C4"/>
    </sheetView>
  </sheetViews>
  <sheetFormatPr defaultColWidth="9.00390625" defaultRowHeight="30" customHeight="1"/>
  <cols>
    <col min="1" max="1" width="5.625" style="21" customWidth="1"/>
    <col min="2" max="2" width="15.625" style="29" customWidth="1"/>
    <col min="3" max="4" width="5.625" style="20" customWidth="1"/>
    <col min="5" max="5" width="5.625" style="27" customWidth="1"/>
    <col min="6" max="7" width="5.625" style="20" customWidth="1"/>
    <col min="8" max="8" width="5.625" style="27" customWidth="1"/>
    <col min="9" max="26" width="3.125" style="20" customWidth="1"/>
    <col min="27" max="16384" width="9.00390625" style="12" customWidth="1"/>
  </cols>
  <sheetData>
    <row r="1" spans="1:26" ht="30" customHeight="1">
      <c r="A1" s="19" t="s">
        <v>0</v>
      </c>
      <c r="B1" s="2" t="s">
        <v>1</v>
      </c>
      <c r="D1" s="17" t="s">
        <v>5</v>
      </c>
      <c r="E1" s="16"/>
      <c r="G1" s="17" t="s">
        <v>10</v>
      </c>
      <c r="H1" s="16"/>
      <c r="J1" s="17" t="s">
        <v>5</v>
      </c>
      <c r="K1" s="17"/>
      <c r="M1" s="17" t="s">
        <v>6</v>
      </c>
      <c r="N1" s="17"/>
      <c r="P1" s="17" t="s">
        <v>7</v>
      </c>
      <c r="Q1" s="17"/>
      <c r="S1" s="17" t="s">
        <v>8</v>
      </c>
      <c r="T1" s="17"/>
      <c r="V1" s="17" t="s">
        <v>9</v>
      </c>
      <c r="W1" s="17"/>
      <c r="Y1" s="17" t="s">
        <v>10</v>
      </c>
      <c r="Z1" s="17"/>
    </row>
    <row r="2" spans="1:26" s="34" customFormat="1" ht="30" customHeight="1">
      <c r="A2" s="30"/>
      <c r="B2" s="31"/>
      <c r="C2" s="32" t="s">
        <v>21</v>
      </c>
      <c r="D2" s="32" t="s">
        <v>22</v>
      </c>
      <c r="E2" s="33" t="s">
        <v>23</v>
      </c>
      <c r="F2" s="32" t="s">
        <v>21</v>
      </c>
      <c r="G2" s="32" t="s">
        <v>22</v>
      </c>
      <c r="H2" s="33" t="s">
        <v>23</v>
      </c>
      <c r="I2" s="32" t="s">
        <v>21</v>
      </c>
      <c r="J2" s="32" t="s">
        <v>22</v>
      </c>
      <c r="K2" s="32" t="s">
        <v>23</v>
      </c>
      <c r="L2" s="32" t="s">
        <v>21</v>
      </c>
      <c r="M2" s="32" t="s">
        <v>22</v>
      </c>
      <c r="N2" s="32" t="s">
        <v>23</v>
      </c>
      <c r="O2" s="32" t="s">
        <v>21</v>
      </c>
      <c r="P2" s="32" t="s">
        <v>22</v>
      </c>
      <c r="Q2" s="32" t="s">
        <v>23</v>
      </c>
      <c r="R2" s="32" t="s">
        <v>21</v>
      </c>
      <c r="S2" s="32" t="s">
        <v>22</v>
      </c>
      <c r="T2" s="32" t="s">
        <v>23</v>
      </c>
      <c r="U2" s="32" t="s">
        <v>21</v>
      </c>
      <c r="V2" s="32" t="s">
        <v>22</v>
      </c>
      <c r="W2" s="32" t="s">
        <v>23</v>
      </c>
      <c r="X2" s="32" t="s">
        <v>21</v>
      </c>
      <c r="Y2" s="32" t="s">
        <v>22</v>
      </c>
      <c r="Z2" s="32" t="s">
        <v>23</v>
      </c>
    </row>
    <row r="3" spans="1:26" ht="30" customHeight="1">
      <c r="A3" s="19">
        <v>2</v>
      </c>
      <c r="B3" s="2" t="s">
        <v>93</v>
      </c>
      <c r="C3" s="17"/>
      <c r="D3" s="17"/>
      <c r="E3" s="16"/>
      <c r="F3" s="17"/>
      <c r="G3" s="17"/>
      <c r="H3" s="16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8"/>
      <c r="V3" s="18"/>
      <c r="W3" s="18"/>
      <c r="X3" s="18"/>
      <c r="Y3" s="18"/>
      <c r="Z3" s="17"/>
    </row>
    <row r="4" spans="1:26" ht="30" customHeight="1">
      <c r="A4" s="19">
        <v>3</v>
      </c>
      <c r="B4" s="2" t="s">
        <v>26</v>
      </c>
      <c r="C4" s="17"/>
      <c r="D4" s="17"/>
      <c r="E4" s="16"/>
      <c r="F4" s="17"/>
      <c r="G4" s="17"/>
      <c r="H4" s="16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8"/>
      <c r="V4" s="18"/>
      <c r="W4" s="18"/>
      <c r="X4" s="18"/>
      <c r="Y4" s="18"/>
      <c r="Z4" s="17"/>
    </row>
    <row r="5" spans="1:26" ht="30" customHeight="1">
      <c r="A5" s="19">
        <v>5</v>
      </c>
      <c r="B5" s="2" t="s">
        <v>94</v>
      </c>
      <c r="C5" s="17"/>
      <c r="D5" s="17"/>
      <c r="E5" s="16"/>
      <c r="F5" s="17"/>
      <c r="G5" s="17"/>
      <c r="H5" s="16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8"/>
      <c r="V5" s="18"/>
      <c r="W5" s="18"/>
      <c r="X5" s="18"/>
      <c r="Y5" s="18"/>
      <c r="Z5" s="17"/>
    </row>
    <row r="6" spans="1:26" ht="30" customHeight="1">
      <c r="A6" s="19">
        <v>7</v>
      </c>
      <c r="B6" s="2" t="s">
        <v>28</v>
      </c>
      <c r="C6" s="17"/>
      <c r="D6" s="17"/>
      <c r="E6" s="16"/>
      <c r="F6" s="17"/>
      <c r="G6" s="17"/>
      <c r="H6" s="16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8"/>
      <c r="V6" s="18"/>
      <c r="W6" s="18"/>
      <c r="X6" s="18"/>
      <c r="Y6" s="18"/>
      <c r="Z6" s="17"/>
    </row>
    <row r="7" spans="1:26" s="25" customFormat="1" ht="30" customHeight="1">
      <c r="A7" s="22">
        <v>8</v>
      </c>
      <c r="B7" s="28" t="s">
        <v>29</v>
      </c>
      <c r="C7" s="23"/>
      <c r="D7" s="23"/>
      <c r="E7" s="26"/>
      <c r="F7" s="23"/>
      <c r="G7" s="23"/>
      <c r="H7" s="26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4"/>
      <c r="V7" s="24"/>
      <c r="W7" s="24"/>
      <c r="X7" s="24"/>
      <c r="Y7" s="24"/>
      <c r="Z7" s="23"/>
    </row>
    <row r="8" spans="1:26" ht="30" customHeight="1">
      <c r="A8" s="19">
        <v>9</v>
      </c>
      <c r="B8" s="2" t="s">
        <v>95</v>
      </c>
      <c r="C8" s="17"/>
      <c r="D8" s="17"/>
      <c r="E8" s="16"/>
      <c r="F8" s="17"/>
      <c r="G8" s="17"/>
      <c r="H8" s="16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8"/>
      <c r="V8" s="18"/>
      <c r="W8" s="18"/>
      <c r="X8" s="18"/>
      <c r="Y8" s="18"/>
      <c r="Z8" s="17"/>
    </row>
    <row r="9" spans="1:26" ht="30" customHeight="1">
      <c r="A9" s="19">
        <v>11</v>
      </c>
      <c r="B9" s="2" t="s">
        <v>96</v>
      </c>
      <c r="C9" s="17"/>
      <c r="D9" s="17"/>
      <c r="E9" s="16"/>
      <c r="F9" s="17"/>
      <c r="G9" s="17"/>
      <c r="H9" s="16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8"/>
      <c r="V9" s="18"/>
      <c r="W9" s="18"/>
      <c r="X9" s="18"/>
      <c r="Y9" s="18"/>
      <c r="Z9" s="17"/>
    </row>
    <row r="10" spans="1:26" ht="30" customHeight="1">
      <c r="A10" s="19">
        <v>13</v>
      </c>
      <c r="B10" s="2" t="s">
        <v>30</v>
      </c>
      <c r="C10" s="17"/>
      <c r="D10" s="17"/>
      <c r="E10" s="16"/>
      <c r="F10" s="17"/>
      <c r="G10" s="17"/>
      <c r="H10" s="16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8"/>
      <c r="V10" s="18"/>
      <c r="W10" s="18"/>
      <c r="X10" s="18"/>
      <c r="Y10" s="18"/>
      <c r="Z10" s="17"/>
    </row>
    <row r="11" spans="1:26" ht="30" customHeight="1">
      <c r="A11" s="19">
        <v>21</v>
      </c>
      <c r="B11" s="2" t="s">
        <v>97</v>
      </c>
      <c r="C11" s="17"/>
      <c r="D11" s="17"/>
      <c r="E11" s="16"/>
      <c r="F11" s="17"/>
      <c r="G11" s="17"/>
      <c r="H11" s="16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8"/>
      <c r="V11" s="18"/>
      <c r="W11" s="18"/>
      <c r="X11" s="18"/>
      <c r="Y11" s="18"/>
      <c r="Z11" s="17"/>
    </row>
    <row r="12" spans="1:26" s="25" customFormat="1" ht="30" customHeight="1">
      <c r="A12" s="22">
        <v>22</v>
      </c>
      <c r="B12" s="28" t="s">
        <v>32</v>
      </c>
      <c r="C12" s="23"/>
      <c r="D12" s="23"/>
      <c r="E12" s="26"/>
      <c r="F12" s="23"/>
      <c r="G12" s="23"/>
      <c r="H12" s="26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4"/>
      <c r="V12" s="24"/>
      <c r="W12" s="24"/>
      <c r="X12" s="24"/>
      <c r="Y12" s="24"/>
      <c r="Z12" s="23"/>
    </row>
    <row r="13" spans="1:26" ht="30" customHeight="1">
      <c r="A13" s="19">
        <v>24</v>
      </c>
      <c r="B13" s="2" t="s">
        <v>34</v>
      </c>
      <c r="C13" s="17"/>
      <c r="D13" s="17"/>
      <c r="E13" s="16"/>
      <c r="F13" s="17"/>
      <c r="G13" s="17"/>
      <c r="H13" s="16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8"/>
      <c r="V13" s="18"/>
      <c r="W13" s="18"/>
      <c r="X13" s="18"/>
      <c r="Y13" s="18"/>
      <c r="Z13" s="17"/>
    </row>
    <row r="14" spans="1:26" ht="30" customHeight="1">
      <c r="A14" s="19">
        <v>25</v>
      </c>
      <c r="B14" s="2" t="s">
        <v>98</v>
      </c>
      <c r="C14" s="17"/>
      <c r="D14" s="17"/>
      <c r="E14" s="16"/>
      <c r="F14" s="17"/>
      <c r="G14" s="17"/>
      <c r="H14" s="16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8"/>
      <c r="V14" s="18"/>
      <c r="W14" s="18"/>
      <c r="X14" s="18"/>
      <c r="Y14" s="18"/>
      <c r="Z14" s="17"/>
    </row>
    <row r="15" spans="1:26" ht="30" customHeight="1">
      <c r="A15" s="19">
        <v>39</v>
      </c>
      <c r="B15" s="2" t="s">
        <v>36</v>
      </c>
      <c r="C15" s="17"/>
      <c r="D15" s="17"/>
      <c r="E15" s="16"/>
      <c r="F15" s="17"/>
      <c r="G15" s="17"/>
      <c r="H15" s="16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30" customHeight="1">
      <c r="A16" s="19">
        <v>44</v>
      </c>
      <c r="B16" s="2" t="s">
        <v>99</v>
      </c>
      <c r="C16" s="17"/>
      <c r="D16" s="17"/>
      <c r="E16" s="16"/>
      <c r="F16" s="17"/>
      <c r="G16" s="17"/>
      <c r="H16" s="16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8"/>
      <c r="V16" s="18"/>
      <c r="W16" s="18"/>
      <c r="X16" s="18"/>
      <c r="Y16" s="18"/>
      <c r="Z16" s="17"/>
    </row>
    <row r="17" spans="1:26" s="25" customFormat="1" ht="30" customHeight="1">
      <c r="A17" s="22">
        <v>48</v>
      </c>
      <c r="B17" s="28" t="s">
        <v>38</v>
      </c>
      <c r="C17" s="23"/>
      <c r="D17" s="23"/>
      <c r="E17" s="26"/>
      <c r="F17" s="23"/>
      <c r="G17" s="23"/>
      <c r="H17" s="26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4"/>
      <c r="V17" s="24"/>
      <c r="W17" s="24"/>
      <c r="X17" s="24"/>
      <c r="Y17" s="24"/>
      <c r="Z17" s="23"/>
    </row>
    <row r="18" spans="1:26" ht="30" customHeight="1">
      <c r="A18" s="19">
        <v>51</v>
      </c>
      <c r="B18" s="2" t="s">
        <v>39</v>
      </c>
      <c r="C18" s="17"/>
      <c r="D18" s="17"/>
      <c r="E18" s="16"/>
      <c r="F18" s="17"/>
      <c r="G18" s="17"/>
      <c r="H18" s="16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8"/>
      <c r="V18" s="18"/>
      <c r="W18" s="18"/>
      <c r="X18" s="18"/>
      <c r="Y18" s="18"/>
      <c r="Z18" s="17"/>
    </row>
    <row r="19" spans="1:26" ht="30" customHeight="1">
      <c r="A19" s="19">
        <v>52</v>
      </c>
      <c r="B19" s="2" t="s">
        <v>100</v>
      </c>
      <c r="C19" s="17"/>
      <c r="D19" s="17"/>
      <c r="E19" s="16"/>
      <c r="F19" s="17"/>
      <c r="G19" s="17"/>
      <c r="H19" s="16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8"/>
      <c r="V19" s="18"/>
      <c r="W19" s="18"/>
      <c r="X19" s="18"/>
      <c r="Y19" s="18"/>
      <c r="Z19" s="17"/>
    </row>
    <row r="20" spans="1:26" ht="30" customHeight="1">
      <c r="A20" s="19">
        <v>54</v>
      </c>
      <c r="B20" s="2" t="s">
        <v>67</v>
      </c>
      <c r="C20" s="17"/>
      <c r="D20" s="17"/>
      <c r="E20" s="16"/>
      <c r="F20" s="17"/>
      <c r="G20" s="17"/>
      <c r="H20" s="16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8"/>
      <c r="V20" s="18"/>
      <c r="W20" s="18"/>
      <c r="X20" s="18"/>
      <c r="Y20" s="18"/>
      <c r="Z20" s="17"/>
    </row>
    <row r="21" spans="1:26" ht="30" customHeight="1">
      <c r="A21" s="19">
        <v>64</v>
      </c>
      <c r="B21" s="2" t="s">
        <v>101</v>
      </c>
      <c r="C21" s="17"/>
      <c r="D21" s="17"/>
      <c r="E21" s="16"/>
      <c r="F21" s="17"/>
      <c r="G21" s="17"/>
      <c r="H21" s="16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/>
      <c r="V21" s="18"/>
      <c r="W21" s="18"/>
      <c r="X21" s="18"/>
      <c r="Y21" s="18"/>
      <c r="Z21" s="17"/>
    </row>
    <row r="22" spans="1:26" s="25" customFormat="1" ht="30" customHeight="1">
      <c r="A22" s="22">
        <v>72</v>
      </c>
      <c r="B22" s="28" t="s">
        <v>102</v>
      </c>
      <c r="C22" s="23"/>
      <c r="D22" s="23"/>
      <c r="E22" s="26"/>
      <c r="F22" s="23"/>
      <c r="G22" s="23"/>
      <c r="H22" s="26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4"/>
      <c r="V22" s="24"/>
      <c r="W22" s="24"/>
      <c r="X22" s="24"/>
      <c r="Y22" s="24"/>
      <c r="Z22" s="23"/>
    </row>
  </sheetData>
  <printOptions gridLines="1"/>
  <pageMargins left="0.3937007874015748" right="0.3937007874015748" top="0.984251968503937" bottom="0.984251968503937" header="0.5118110236220472" footer="0.5118110236220472"/>
  <pageSetup horizontalDpi="360" verticalDpi="360" orientation="portrait" paperSize="9" r:id="rId1"/>
  <headerFooter alignWithMargins="0">
    <oddHeader>&amp;CYNR 1994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J7">
      <selection activeCell="B3" sqref="B3"/>
    </sheetView>
  </sheetViews>
  <sheetFormatPr defaultColWidth="9.00390625" defaultRowHeight="15.75"/>
  <cols>
    <col min="1" max="1" width="3.875" style="45" customWidth="1"/>
    <col min="2" max="2" width="13.375" style="43" customWidth="1"/>
    <col min="3" max="3" width="15.25390625" style="43" customWidth="1"/>
    <col min="4" max="4" width="6.75390625" style="45" customWidth="1"/>
    <col min="5" max="5" width="4.25390625" style="45" customWidth="1"/>
    <col min="6" max="6" width="29.00390625" style="45" customWidth="1"/>
    <col min="7" max="7" width="3.875" style="45" customWidth="1"/>
    <col min="8" max="8" width="15.25390625" style="43" customWidth="1"/>
    <col min="9" max="9" width="15.625" style="43" customWidth="1"/>
    <col min="10" max="10" width="6.75390625" style="45" customWidth="1"/>
    <col min="11" max="11" width="4.25390625" style="45" customWidth="1"/>
    <col min="12" max="16384" width="9.00390625" style="45" customWidth="1"/>
  </cols>
  <sheetData>
    <row r="1" spans="1:11" ht="14.25">
      <c r="A1" s="42" t="s">
        <v>0</v>
      </c>
      <c r="B1" s="43" t="s">
        <v>1</v>
      </c>
      <c r="C1" s="43" t="s">
        <v>2</v>
      </c>
      <c r="D1" s="43" t="s">
        <v>3</v>
      </c>
      <c r="E1" s="43" t="s">
        <v>4</v>
      </c>
      <c r="F1" s="44"/>
      <c r="G1" s="42" t="s">
        <v>0</v>
      </c>
      <c r="H1" s="43" t="s">
        <v>1</v>
      </c>
      <c r="I1" s="43" t="s">
        <v>2</v>
      </c>
      <c r="J1" s="43" t="s">
        <v>3</v>
      </c>
      <c r="K1" s="45" t="s">
        <v>4</v>
      </c>
    </row>
    <row r="2" ht="14.25">
      <c r="D2" s="43"/>
    </row>
    <row r="3" spans="1:11" ht="14.25">
      <c r="A3" s="64">
        <v>2</v>
      </c>
      <c r="B3" s="64" t="s">
        <v>93</v>
      </c>
      <c r="C3" s="64" t="s">
        <v>103</v>
      </c>
      <c r="D3" s="46">
        <v>35</v>
      </c>
      <c r="E3" s="64">
        <v>-2</v>
      </c>
      <c r="F3" s="44"/>
      <c r="G3" s="64">
        <v>165</v>
      </c>
      <c r="H3" s="64" t="s">
        <v>104</v>
      </c>
      <c r="I3" s="64" t="s">
        <v>105</v>
      </c>
      <c r="J3" s="46">
        <v>34</v>
      </c>
      <c r="K3" s="64">
        <v>-3</v>
      </c>
    </row>
    <row r="4" spans="1:11" ht="14.25">
      <c r="A4" s="64">
        <v>3</v>
      </c>
      <c r="B4" s="64" t="s">
        <v>26</v>
      </c>
      <c r="C4" s="64" t="s">
        <v>106</v>
      </c>
      <c r="D4" s="46">
        <v>38</v>
      </c>
      <c r="E4" s="64">
        <v>9</v>
      </c>
      <c r="F4" s="44"/>
      <c r="G4" s="64">
        <v>175</v>
      </c>
      <c r="H4" s="64" t="s">
        <v>52</v>
      </c>
      <c r="I4" s="64" t="s">
        <v>107</v>
      </c>
      <c r="J4" s="46">
        <v>31</v>
      </c>
      <c r="K4" s="64">
        <v>-8</v>
      </c>
    </row>
    <row r="5" spans="1:11" ht="14.25">
      <c r="A5" s="64">
        <v>5</v>
      </c>
      <c r="B5" s="64" t="s">
        <v>94</v>
      </c>
      <c r="C5" s="64" t="s">
        <v>108</v>
      </c>
      <c r="D5" s="46">
        <v>36</v>
      </c>
      <c r="E5" s="64">
        <v>-13</v>
      </c>
      <c r="F5" s="44"/>
      <c r="G5" s="64">
        <v>177</v>
      </c>
      <c r="H5" s="64" t="s">
        <v>67</v>
      </c>
      <c r="I5" s="64" t="s">
        <v>109</v>
      </c>
      <c r="J5" s="46">
        <v>35</v>
      </c>
      <c r="K5" s="64">
        <v>-5</v>
      </c>
    </row>
    <row r="6" spans="1:11" ht="14.25">
      <c r="A6" s="64">
        <v>6</v>
      </c>
      <c r="B6" s="64" t="s">
        <v>39</v>
      </c>
      <c r="C6" s="64" t="s">
        <v>110</v>
      </c>
      <c r="D6" s="46">
        <v>39.9</v>
      </c>
      <c r="E6" s="64">
        <v>-11</v>
      </c>
      <c r="F6" s="44"/>
      <c r="G6" s="64">
        <v>189</v>
      </c>
      <c r="H6" s="64" t="s">
        <v>111</v>
      </c>
      <c r="I6" s="64" t="s">
        <v>112</v>
      </c>
      <c r="J6" s="46">
        <v>26</v>
      </c>
      <c r="K6" s="64">
        <v>-11</v>
      </c>
    </row>
    <row r="7" spans="1:11" ht="14.25">
      <c r="A7" s="64">
        <v>7</v>
      </c>
      <c r="B7" s="64" t="s">
        <v>28</v>
      </c>
      <c r="C7" s="64" t="s">
        <v>113</v>
      </c>
      <c r="D7" s="46">
        <v>32</v>
      </c>
      <c r="E7" s="64">
        <v>-10</v>
      </c>
      <c r="F7" s="44"/>
      <c r="G7" s="64">
        <v>192</v>
      </c>
      <c r="H7" s="64" t="s">
        <v>114</v>
      </c>
      <c r="I7" s="64" t="s">
        <v>115</v>
      </c>
      <c r="J7" s="46">
        <v>24</v>
      </c>
      <c r="K7" s="64">
        <v>-20</v>
      </c>
    </row>
    <row r="8" spans="1:11" ht="14.25">
      <c r="A8" s="64">
        <v>8</v>
      </c>
      <c r="B8" s="64" t="s">
        <v>29</v>
      </c>
      <c r="C8" s="64" t="s">
        <v>116</v>
      </c>
      <c r="D8" s="46">
        <v>32</v>
      </c>
      <c r="E8" s="64">
        <v>-8</v>
      </c>
      <c r="F8" s="44"/>
      <c r="G8" s="64">
        <v>202</v>
      </c>
      <c r="H8" s="64" t="s">
        <v>117</v>
      </c>
      <c r="I8" s="64" t="s">
        <v>118</v>
      </c>
      <c r="J8" s="46">
        <v>28</v>
      </c>
      <c r="K8" s="64">
        <v>-9</v>
      </c>
    </row>
    <row r="9" spans="1:11" ht="14.25">
      <c r="A9" s="64">
        <v>9</v>
      </c>
      <c r="B9" s="64" t="s">
        <v>95</v>
      </c>
      <c r="C9" s="64" t="s">
        <v>119</v>
      </c>
      <c r="D9" s="46">
        <v>29</v>
      </c>
      <c r="E9" s="64">
        <v>-8</v>
      </c>
      <c r="F9" s="44"/>
      <c r="G9" s="64">
        <v>205</v>
      </c>
      <c r="H9" s="64" t="s">
        <v>53</v>
      </c>
      <c r="I9" s="64" t="s">
        <v>120</v>
      </c>
      <c r="J9" s="46">
        <v>29</v>
      </c>
      <c r="K9" s="64">
        <v>-15</v>
      </c>
    </row>
    <row r="10" spans="1:11" ht="14.25">
      <c r="A10" s="64">
        <v>18</v>
      </c>
      <c r="B10" s="64" t="s">
        <v>31</v>
      </c>
      <c r="C10" s="64" t="s">
        <v>121</v>
      </c>
      <c r="D10" s="46">
        <v>27</v>
      </c>
      <c r="E10" s="64">
        <v>-17</v>
      </c>
      <c r="F10" s="44"/>
      <c r="G10" s="64">
        <v>208</v>
      </c>
      <c r="H10" s="64" t="s">
        <v>122</v>
      </c>
      <c r="I10" s="64" t="s">
        <v>123</v>
      </c>
      <c r="J10" s="46">
        <v>25</v>
      </c>
      <c r="K10" s="64">
        <v>-9</v>
      </c>
    </row>
    <row r="11" spans="1:11" ht="14.25">
      <c r="A11" s="64">
        <v>21</v>
      </c>
      <c r="B11" s="64" t="s">
        <v>97</v>
      </c>
      <c r="C11" s="64" t="s">
        <v>124</v>
      </c>
      <c r="D11" s="46">
        <v>27</v>
      </c>
      <c r="E11" s="64">
        <v>-14</v>
      </c>
      <c r="F11" s="44"/>
      <c r="G11" s="64">
        <v>210</v>
      </c>
      <c r="H11" s="64" t="s">
        <v>125</v>
      </c>
      <c r="I11" s="64" t="s">
        <v>126</v>
      </c>
      <c r="J11" s="46">
        <v>25</v>
      </c>
      <c r="K11" s="64">
        <v>-13</v>
      </c>
    </row>
    <row r="12" spans="1:11" ht="14.25">
      <c r="A12" s="64">
        <v>22</v>
      </c>
      <c r="B12" s="64" t="s">
        <v>32</v>
      </c>
      <c r="C12" s="64" t="s">
        <v>127</v>
      </c>
      <c r="D12" s="46">
        <v>29.5</v>
      </c>
      <c r="E12" s="64">
        <v>-1</v>
      </c>
      <c r="F12" s="44"/>
      <c r="G12" s="64">
        <v>215</v>
      </c>
      <c r="H12" s="64" t="s">
        <v>54</v>
      </c>
      <c r="I12" s="64" t="s">
        <v>128</v>
      </c>
      <c r="J12" s="46">
        <v>36</v>
      </c>
      <c r="K12" s="64">
        <v>4</v>
      </c>
    </row>
    <row r="13" spans="1:11" ht="14.25">
      <c r="A13" s="64">
        <v>24</v>
      </c>
      <c r="B13" s="64" t="s">
        <v>34</v>
      </c>
      <c r="C13" s="64" t="s">
        <v>129</v>
      </c>
      <c r="D13" s="46">
        <v>27.5</v>
      </c>
      <c r="E13" s="64">
        <v>-11</v>
      </c>
      <c r="F13" s="44"/>
      <c r="G13" s="64">
        <v>219</v>
      </c>
      <c r="H13" s="64" t="s">
        <v>55</v>
      </c>
      <c r="I13" s="64" t="s">
        <v>130</v>
      </c>
      <c r="J13" s="46">
        <v>36</v>
      </c>
      <c r="K13" s="64">
        <v>4</v>
      </c>
    </row>
    <row r="14" spans="1:11" ht="14.25">
      <c r="A14" s="64">
        <v>25</v>
      </c>
      <c r="B14" s="64" t="s">
        <v>98</v>
      </c>
      <c r="C14" s="64" t="s">
        <v>131</v>
      </c>
      <c r="D14" s="46">
        <v>26</v>
      </c>
      <c r="E14" s="64">
        <v>-11</v>
      </c>
      <c r="F14" s="44"/>
      <c r="G14" s="64">
        <v>223</v>
      </c>
      <c r="H14" s="64" t="s">
        <v>56</v>
      </c>
      <c r="I14" s="64" t="s">
        <v>132</v>
      </c>
      <c r="J14" s="46">
        <v>25.25</v>
      </c>
      <c r="K14" s="64">
        <v>-11</v>
      </c>
    </row>
    <row r="15" spans="1:11" ht="14.25">
      <c r="A15" s="64">
        <v>39</v>
      </c>
      <c r="B15" s="64" t="s">
        <v>36</v>
      </c>
      <c r="C15" s="64" t="s">
        <v>133</v>
      </c>
      <c r="D15" s="46">
        <v>24</v>
      </c>
      <c r="E15" s="64">
        <v>-15</v>
      </c>
      <c r="F15" s="44"/>
      <c r="G15" s="64">
        <v>225</v>
      </c>
      <c r="H15" s="64" t="s">
        <v>134</v>
      </c>
      <c r="I15" s="64" t="s">
        <v>135</v>
      </c>
      <c r="J15" s="46">
        <v>28</v>
      </c>
      <c r="K15" s="64">
        <v>-17</v>
      </c>
    </row>
    <row r="16" spans="1:11" ht="14.25">
      <c r="A16" s="64">
        <v>48</v>
      </c>
      <c r="B16" s="64" t="s">
        <v>38</v>
      </c>
      <c r="C16" s="64" t="s">
        <v>136</v>
      </c>
      <c r="D16" s="46">
        <v>36</v>
      </c>
      <c r="E16" s="64">
        <v>-15</v>
      </c>
      <c r="F16" s="44"/>
      <c r="G16" s="64">
        <v>251</v>
      </c>
      <c r="H16" s="64" t="s">
        <v>137</v>
      </c>
      <c r="I16" s="64" t="s">
        <v>138</v>
      </c>
      <c r="J16" s="46">
        <v>34</v>
      </c>
      <c r="K16" s="64">
        <v>-16</v>
      </c>
    </row>
    <row r="17" spans="1:11" ht="14.25">
      <c r="A17" s="64">
        <v>51</v>
      </c>
      <c r="B17" s="64" t="s">
        <v>39</v>
      </c>
      <c r="C17" s="64" t="s">
        <v>139</v>
      </c>
      <c r="D17" s="46">
        <v>27.5</v>
      </c>
      <c r="E17" s="64">
        <v>-15</v>
      </c>
      <c r="F17" s="44"/>
      <c r="G17" s="64">
        <v>256</v>
      </c>
      <c r="H17" s="64" t="s">
        <v>140</v>
      </c>
      <c r="I17" s="64" t="s">
        <v>141</v>
      </c>
      <c r="J17" s="46">
        <v>24.8</v>
      </c>
      <c r="K17" s="64">
        <v>-12</v>
      </c>
    </row>
    <row r="18" spans="1:11" ht="14.25">
      <c r="A18" s="64">
        <v>52</v>
      </c>
      <c r="B18" s="64" t="s">
        <v>40</v>
      </c>
      <c r="C18" s="64" t="s">
        <v>142</v>
      </c>
      <c r="D18" s="46">
        <v>43</v>
      </c>
      <c r="E18" s="64">
        <v>7</v>
      </c>
      <c r="F18" s="44"/>
      <c r="G18" s="64">
        <v>259</v>
      </c>
      <c r="H18" s="64" t="s">
        <v>62</v>
      </c>
      <c r="I18" s="64" t="s">
        <v>143</v>
      </c>
      <c r="J18" s="46">
        <v>25</v>
      </c>
      <c r="K18" s="64">
        <v>-10</v>
      </c>
    </row>
    <row r="19" spans="1:11" ht="14.25">
      <c r="A19" s="64">
        <v>53</v>
      </c>
      <c r="B19" s="64" t="s">
        <v>144</v>
      </c>
      <c r="C19" s="64" t="s">
        <v>145</v>
      </c>
      <c r="D19" s="46">
        <v>26</v>
      </c>
      <c r="E19" s="64">
        <v>-19</v>
      </c>
      <c r="F19" s="44"/>
      <c r="G19" s="64">
        <v>262</v>
      </c>
      <c r="H19" s="64" t="s">
        <v>64</v>
      </c>
      <c r="I19" s="64" t="s">
        <v>146</v>
      </c>
      <c r="J19" s="46">
        <v>28</v>
      </c>
      <c r="K19" s="64">
        <v>-5</v>
      </c>
    </row>
    <row r="20" spans="1:11" ht="14.25">
      <c r="A20" s="64">
        <v>54</v>
      </c>
      <c r="B20" s="64" t="s">
        <v>67</v>
      </c>
      <c r="C20" s="64" t="s">
        <v>147</v>
      </c>
      <c r="D20" s="46">
        <v>21.5</v>
      </c>
      <c r="E20" s="64">
        <v>-21</v>
      </c>
      <c r="F20" s="44"/>
      <c r="G20" s="64">
        <v>264</v>
      </c>
      <c r="H20" s="64" t="s">
        <v>65</v>
      </c>
      <c r="I20" s="64" t="s">
        <v>148</v>
      </c>
      <c r="J20" s="46">
        <v>25.25</v>
      </c>
      <c r="K20" s="64">
        <v>-10</v>
      </c>
    </row>
    <row r="21" spans="1:11" ht="14.25">
      <c r="A21" s="64">
        <v>64</v>
      </c>
      <c r="B21" s="64" t="s">
        <v>101</v>
      </c>
      <c r="C21" s="64" t="s">
        <v>149</v>
      </c>
      <c r="D21" s="46">
        <v>24.9</v>
      </c>
      <c r="E21" s="64">
        <v>-16</v>
      </c>
      <c r="F21" s="44"/>
      <c r="G21" s="64">
        <v>265</v>
      </c>
      <c r="H21" s="64" t="s">
        <v>66</v>
      </c>
      <c r="I21" s="64" t="s">
        <v>150</v>
      </c>
      <c r="J21" s="46">
        <v>28</v>
      </c>
      <c r="K21" s="64">
        <v>-6</v>
      </c>
    </row>
    <row r="22" spans="1:11" ht="14.25">
      <c r="A22" s="64">
        <v>82</v>
      </c>
      <c r="B22" s="64" t="s">
        <v>151</v>
      </c>
      <c r="C22" s="64" t="s">
        <v>152</v>
      </c>
      <c r="D22" s="46">
        <v>32</v>
      </c>
      <c r="E22" s="64">
        <v>-9</v>
      </c>
      <c r="F22" s="44"/>
      <c r="G22" s="64">
        <v>266</v>
      </c>
      <c r="H22" s="64" t="s">
        <v>153</v>
      </c>
      <c r="I22" s="64" t="s">
        <v>154</v>
      </c>
      <c r="J22" s="46">
        <v>25</v>
      </c>
      <c r="K22" s="64">
        <v>-8</v>
      </c>
    </row>
    <row r="23" spans="1:11" ht="14.25">
      <c r="A23" s="64">
        <v>96</v>
      </c>
      <c r="B23" s="64" t="s">
        <v>41</v>
      </c>
      <c r="C23" s="64" t="s">
        <v>155</v>
      </c>
      <c r="D23" s="46">
        <v>24</v>
      </c>
      <c r="E23" s="64">
        <v>-23</v>
      </c>
      <c r="F23" s="44"/>
      <c r="G23" s="64">
        <v>275</v>
      </c>
      <c r="H23" s="64" t="s">
        <v>67</v>
      </c>
      <c r="I23" s="64" t="s">
        <v>156</v>
      </c>
      <c r="J23" s="46">
        <v>20.5</v>
      </c>
      <c r="K23" s="64">
        <v>-19</v>
      </c>
    </row>
    <row r="24" spans="1:11" ht="14.25">
      <c r="A24" s="64">
        <v>107</v>
      </c>
      <c r="B24" s="64" t="s">
        <v>157</v>
      </c>
      <c r="C24" s="64" t="s">
        <v>158</v>
      </c>
      <c r="D24" s="46">
        <v>27</v>
      </c>
      <c r="E24" s="64">
        <v>-20</v>
      </c>
      <c r="F24" s="44"/>
      <c r="G24" s="64">
        <v>279</v>
      </c>
      <c r="H24" s="64" t="s">
        <v>69</v>
      </c>
      <c r="I24" s="64" t="s">
        <v>159</v>
      </c>
      <c r="J24" s="46">
        <v>24.9</v>
      </c>
      <c r="K24" s="64">
        <v>-20</v>
      </c>
    </row>
    <row r="25" spans="1:11" ht="14.25">
      <c r="A25" s="64">
        <v>109</v>
      </c>
      <c r="B25" s="64" t="s">
        <v>42</v>
      </c>
      <c r="C25" s="64" t="s">
        <v>160</v>
      </c>
      <c r="D25" s="46">
        <v>25</v>
      </c>
      <c r="E25" s="64">
        <v>-23</v>
      </c>
      <c r="F25" s="44"/>
      <c r="G25" s="64">
        <v>281</v>
      </c>
      <c r="H25" s="64" t="s">
        <v>161</v>
      </c>
      <c r="I25" s="64" t="s">
        <v>162</v>
      </c>
      <c r="J25" s="46">
        <v>22</v>
      </c>
      <c r="K25" s="64">
        <v>-18</v>
      </c>
    </row>
    <row r="26" spans="1:11" ht="14.25">
      <c r="A26" s="64">
        <v>110</v>
      </c>
      <c r="B26" s="64" t="s">
        <v>44</v>
      </c>
      <c r="C26" s="64" t="s">
        <v>163</v>
      </c>
      <c r="D26" s="46">
        <v>24</v>
      </c>
      <c r="E26" s="64">
        <v>-19</v>
      </c>
      <c r="F26" s="44"/>
      <c r="G26" s="64">
        <v>300</v>
      </c>
      <c r="H26" s="64" t="s">
        <v>71</v>
      </c>
      <c r="I26" s="64" t="s">
        <v>164</v>
      </c>
      <c r="J26" s="46">
        <v>30</v>
      </c>
      <c r="K26" s="64">
        <v>0</v>
      </c>
    </row>
    <row r="27" spans="1:11" ht="14.25">
      <c r="A27" s="64">
        <v>112</v>
      </c>
      <c r="B27" s="64" t="s">
        <v>165</v>
      </c>
      <c r="C27" s="64" t="s">
        <v>166</v>
      </c>
      <c r="D27" s="46">
        <v>27</v>
      </c>
      <c r="E27" s="64">
        <v>-24</v>
      </c>
      <c r="F27" s="44"/>
      <c r="G27" s="64">
        <v>301</v>
      </c>
      <c r="H27" s="64" t="s">
        <v>72</v>
      </c>
      <c r="I27" s="64" t="s">
        <v>167</v>
      </c>
      <c r="J27" s="46">
        <v>30</v>
      </c>
      <c r="K27" s="64">
        <v>-25</v>
      </c>
    </row>
    <row r="28" spans="1:11" ht="14.25">
      <c r="A28" s="64">
        <v>113</v>
      </c>
      <c r="B28" s="64" t="s">
        <v>168</v>
      </c>
      <c r="C28" s="64" t="s">
        <v>169</v>
      </c>
      <c r="D28" s="46">
        <v>26.5</v>
      </c>
      <c r="E28" s="64">
        <v>-12</v>
      </c>
      <c r="F28" s="44"/>
      <c r="G28" s="64">
        <v>302</v>
      </c>
      <c r="H28" s="64" t="s">
        <v>73</v>
      </c>
      <c r="I28" s="64" t="s">
        <v>170</v>
      </c>
      <c r="J28" s="46">
        <v>25.2</v>
      </c>
      <c r="K28" s="64">
        <v>-11</v>
      </c>
    </row>
    <row r="29" spans="1:11" ht="14.25">
      <c r="A29" s="64">
        <v>117</v>
      </c>
      <c r="B29" s="64" t="s">
        <v>45</v>
      </c>
      <c r="C29" s="64" t="s">
        <v>171</v>
      </c>
      <c r="D29" s="46">
        <v>34</v>
      </c>
      <c r="E29" s="64">
        <v>-10</v>
      </c>
      <c r="F29" s="44"/>
      <c r="G29" s="64">
        <v>307</v>
      </c>
      <c r="H29" s="64" t="s">
        <v>74</v>
      </c>
      <c r="I29" s="64" t="s">
        <v>172</v>
      </c>
      <c r="J29" s="46">
        <v>28</v>
      </c>
      <c r="K29" s="64">
        <v>-4</v>
      </c>
    </row>
    <row r="30" spans="1:11" ht="14.25">
      <c r="A30" s="64">
        <v>141</v>
      </c>
      <c r="B30" s="64" t="s">
        <v>49</v>
      </c>
      <c r="C30" s="64" t="s">
        <v>173</v>
      </c>
      <c r="D30" s="46">
        <v>20</v>
      </c>
      <c r="E30" s="64">
        <v>-23</v>
      </c>
      <c r="F30" s="44"/>
      <c r="G30" s="64">
        <v>314</v>
      </c>
      <c r="H30" s="64" t="s">
        <v>75</v>
      </c>
      <c r="I30" s="64" t="s">
        <v>174</v>
      </c>
      <c r="J30" s="46">
        <v>25.1</v>
      </c>
      <c r="K30" s="64">
        <v>-4</v>
      </c>
    </row>
    <row r="31" spans="1:11" ht="14.25">
      <c r="A31" s="64">
        <v>144</v>
      </c>
      <c r="B31" s="64" t="s">
        <v>175</v>
      </c>
      <c r="C31" s="64" t="s">
        <v>176</v>
      </c>
      <c r="D31" s="46">
        <v>24</v>
      </c>
      <c r="E31" s="64">
        <v>-18</v>
      </c>
      <c r="F31" s="44"/>
      <c r="G31" s="64">
        <v>315</v>
      </c>
      <c r="H31" s="64" t="s">
        <v>177</v>
      </c>
      <c r="I31" s="64" t="s">
        <v>178</v>
      </c>
      <c r="J31" s="46">
        <v>28</v>
      </c>
      <c r="K31" s="64">
        <v>-3</v>
      </c>
    </row>
    <row r="32" spans="1:11" ht="14.25">
      <c r="A32" s="64">
        <v>145</v>
      </c>
      <c r="B32" s="64" t="s">
        <v>51</v>
      </c>
      <c r="C32" s="64" t="s">
        <v>179</v>
      </c>
      <c r="D32" s="46">
        <v>35</v>
      </c>
      <c r="E32" s="64">
        <v>-13</v>
      </c>
      <c r="G32" s="64">
        <v>323</v>
      </c>
      <c r="H32" s="64" t="s">
        <v>80</v>
      </c>
      <c r="I32" s="64" t="s">
        <v>180</v>
      </c>
      <c r="J32" s="46">
        <v>30</v>
      </c>
      <c r="K32" s="64">
        <v>7</v>
      </c>
    </row>
    <row r="33" spans="1:11" ht="14.25">
      <c r="A33" s="64">
        <v>151</v>
      </c>
      <c r="B33" s="64" t="s">
        <v>181</v>
      </c>
      <c r="C33" s="64" t="s">
        <v>182</v>
      </c>
      <c r="D33" s="46">
        <v>22</v>
      </c>
      <c r="E33" s="64">
        <v>-20</v>
      </c>
      <c r="G33" s="64">
        <v>329</v>
      </c>
      <c r="H33" s="64" t="s">
        <v>81</v>
      </c>
      <c r="I33" s="64" t="s">
        <v>183</v>
      </c>
      <c r="J33" s="46">
        <v>30</v>
      </c>
      <c r="K33" s="64">
        <v>-25</v>
      </c>
    </row>
    <row r="34" spans="1:11" ht="14.25">
      <c r="A34" s="64">
        <v>156</v>
      </c>
      <c r="B34" s="64" t="s">
        <v>184</v>
      </c>
      <c r="C34" s="64" t="s">
        <v>185</v>
      </c>
      <c r="D34" s="46">
        <v>24</v>
      </c>
      <c r="E34" s="64">
        <v>-18</v>
      </c>
      <c r="G34" s="64">
        <v>340</v>
      </c>
      <c r="H34" s="64" t="s">
        <v>186</v>
      </c>
      <c r="I34" s="64" t="s">
        <v>187</v>
      </c>
      <c r="J34" s="46">
        <v>22</v>
      </c>
      <c r="K34" s="64">
        <v>-23</v>
      </c>
    </row>
    <row r="35" spans="1:11" ht="14.25">
      <c r="A35" s="64">
        <v>157</v>
      </c>
      <c r="B35" s="64" t="s">
        <v>188</v>
      </c>
      <c r="C35" s="64" t="s">
        <v>189</v>
      </c>
      <c r="D35" s="46">
        <v>27</v>
      </c>
      <c r="E35" s="64">
        <v>-17</v>
      </c>
      <c r="G35" s="64">
        <v>350</v>
      </c>
      <c r="H35" s="64" t="s">
        <v>83</v>
      </c>
      <c r="I35" s="64" t="s">
        <v>190</v>
      </c>
      <c r="J35" s="46">
        <v>25.1</v>
      </c>
      <c r="K35" s="64">
        <v>-11</v>
      </c>
    </row>
    <row r="36" spans="1:10" ht="15.75">
      <c r="A36"/>
      <c r="B36"/>
      <c r="C36"/>
      <c r="D36"/>
      <c r="E36"/>
      <c r="J36" s="43"/>
    </row>
    <row r="37" spans="1:11" ht="15.75">
      <c r="A37"/>
      <c r="B37"/>
      <c r="C37"/>
      <c r="D37"/>
      <c r="E37"/>
      <c r="G37"/>
      <c r="H37"/>
      <c r="I37"/>
      <c r="J37"/>
      <c r="K37"/>
    </row>
    <row r="38" spans="1:5" ht="15.75">
      <c r="A38"/>
      <c r="B38"/>
      <c r="C38"/>
      <c r="D38"/>
      <c r="E38"/>
    </row>
    <row r="39" spans="1:5" ht="15.75">
      <c r="A39"/>
      <c r="B39"/>
      <c r="C39"/>
      <c r="D39"/>
      <c r="E39"/>
    </row>
    <row r="40" spans="1:5" ht="15.75">
      <c r="A40"/>
      <c r="B40"/>
      <c r="C40"/>
      <c r="D40"/>
      <c r="E40"/>
    </row>
    <row r="41" spans="1:5" ht="15.75">
      <c r="A41"/>
      <c r="B41"/>
      <c r="C41"/>
      <c r="D41"/>
      <c r="E41"/>
    </row>
    <row r="42" spans="1:5" ht="15.75">
      <c r="A42"/>
      <c r="B42"/>
      <c r="C42"/>
      <c r="D42"/>
      <c r="E42"/>
    </row>
    <row r="43" spans="1:5" ht="15.75">
      <c r="A43"/>
      <c r="B43"/>
      <c r="C43"/>
      <c r="D43"/>
      <c r="E43"/>
    </row>
    <row r="44" spans="1:5" ht="15.75">
      <c r="A44"/>
      <c r="B44"/>
      <c r="C44"/>
      <c r="D44"/>
      <c r="E44"/>
    </row>
    <row r="45" spans="1:5" ht="15.75">
      <c r="A45"/>
      <c r="B45"/>
      <c r="C45"/>
      <c r="D45"/>
      <c r="E45"/>
    </row>
    <row r="46" spans="1:5" ht="15.75">
      <c r="A46"/>
      <c r="B46"/>
      <c r="C46"/>
      <c r="D46"/>
      <c r="E46"/>
    </row>
    <row r="47" spans="1:5" ht="15.75">
      <c r="A47"/>
      <c r="B47"/>
      <c r="C47"/>
      <c r="D47"/>
      <c r="E47"/>
    </row>
    <row r="48" spans="1:5" ht="15.75">
      <c r="A48"/>
      <c r="B48"/>
      <c r="C48"/>
      <c r="D48"/>
      <c r="E48"/>
    </row>
    <row r="49" spans="1:5" ht="15.75">
      <c r="A49"/>
      <c r="B49"/>
      <c r="C49"/>
      <c r="D49"/>
      <c r="E49"/>
    </row>
    <row r="50" spans="1:5" ht="15.75">
      <c r="A50"/>
      <c r="B50"/>
      <c r="C50"/>
      <c r="D50"/>
      <c r="E50"/>
    </row>
    <row r="51" spans="1:5" ht="15.75">
      <c r="A51"/>
      <c r="B51"/>
      <c r="C51"/>
      <c r="D51"/>
      <c r="E51"/>
    </row>
    <row r="52" spans="1:5" ht="15.75">
      <c r="A52"/>
      <c r="B52"/>
      <c r="C52"/>
      <c r="D52"/>
      <c r="E52"/>
    </row>
    <row r="53" spans="1:5" ht="15.75">
      <c r="A53"/>
      <c r="B53"/>
      <c r="C53"/>
      <c r="D53"/>
      <c r="E53"/>
    </row>
    <row r="54" spans="1:5" ht="15.75">
      <c r="A54"/>
      <c r="B54"/>
      <c r="C54"/>
      <c r="D54"/>
      <c r="E54"/>
    </row>
    <row r="55" spans="1:5" ht="15.75">
      <c r="A55"/>
      <c r="B55"/>
      <c r="C55"/>
      <c r="D55"/>
      <c r="E55"/>
    </row>
    <row r="56" spans="1:5" ht="15.75">
      <c r="A56"/>
      <c r="B56"/>
      <c r="C56"/>
      <c r="D56"/>
      <c r="E56"/>
    </row>
    <row r="57" spans="1:5" ht="15.75">
      <c r="A57"/>
      <c r="B57"/>
      <c r="C57"/>
      <c r="D57"/>
      <c r="E57"/>
    </row>
    <row r="58" spans="1:5" ht="15.75">
      <c r="A58"/>
      <c r="B58"/>
      <c r="C58"/>
      <c r="D58"/>
      <c r="E58"/>
    </row>
    <row r="59" spans="1:5" ht="15.75">
      <c r="A59"/>
      <c r="B59"/>
      <c r="C59"/>
      <c r="D59"/>
      <c r="E59"/>
    </row>
    <row r="60" spans="1:5" ht="15.75">
      <c r="A60"/>
      <c r="B60"/>
      <c r="C60"/>
      <c r="D60"/>
      <c r="E60"/>
    </row>
    <row r="61" spans="1:5" ht="15.75">
      <c r="A61"/>
      <c r="B61"/>
      <c r="C61"/>
      <c r="D61"/>
      <c r="E61"/>
    </row>
    <row r="62" spans="1:5" ht="15.75">
      <c r="A62"/>
      <c r="B62"/>
      <c r="C62"/>
      <c r="D62"/>
      <c r="E62"/>
    </row>
    <row r="63" spans="1:5" ht="15.75">
      <c r="A63"/>
      <c r="B63"/>
      <c r="C63"/>
      <c r="D63"/>
      <c r="E63"/>
    </row>
    <row r="64" spans="1:5" ht="15.75">
      <c r="A64"/>
      <c r="B64"/>
      <c r="C64"/>
      <c r="D64"/>
      <c r="E64"/>
    </row>
    <row r="65" spans="1:5" ht="15.75">
      <c r="A65"/>
      <c r="B65"/>
      <c r="C65"/>
      <c r="D65"/>
      <c r="E65"/>
    </row>
    <row r="66" spans="1:5" ht="15.75">
      <c r="A66"/>
      <c r="B66"/>
      <c r="C66"/>
      <c r="D66"/>
      <c r="E66"/>
    </row>
    <row r="67" spans="1:5" ht="15.75">
      <c r="A67"/>
      <c r="B67"/>
      <c r="C67"/>
      <c r="D67"/>
      <c r="E67"/>
    </row>
    <row r="68" spans="1:5" ht="15.75">
      <c r="A68"/>
      <c r="B68"/>
      <c r="C68"/>
      <c r="D68"/>
      <c r="E68"/>
    </row>
    <row r="69" spans="1:5" ht="15.75">
      <c r="A69"/>
      <c r="B69"/>
      <c r="C69"/>
      <c r="D69"/>
      <c r="E69"/>
    </row>
  </sheetData>
  <printOptions/>
  <pageMargins left="0.9448818897637796" right="0.5511811023622047" top="0.6299212598425197" bottom="0.1968503937007874" header="0" footer="0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1">
      <selection activeCell="C20" sqref="C20"/>
    </sheetView>
  </sheetViews>
  <sheetFormatPr defaultColWidth="9.00390625" defaultRowHeight="28.5" customHeight="1"/>
  <cols>
    <col min="1" max="1" width="4.50390625" style="40" customWidth="1"/>
    <col min="2" max="2" width="18.00390625" style="40" customWidth="1"/>
    <col min="3" max="3" width="17.25390625" style="40" customWidth="1"/>
    <col min="4" max="4" width="7.625" style="65" customWidth="1"/>
    <col min="5" max="5" width="7.625" style="39" customWidth="1"/>
    <col min="6" max="6" width="7.625" style="38" customWidth="1"/>
    <col min="7" max="7" width="7.625" style="65" customWidth="1"/>
    <col min="8" max="8" width="7.625" style="38" customWidth="1"/>
    <col min="9" max="9" width="7.625" style="67" customWidth="1"/>
    <col min="10" max="43" width="7.625" style="38" customWidth="1"/>
    <col min="44" max="16384" width="9.00390625" style="38" customWidth="1"/>
  </cols>
  <sheetData>
    <row r="1" spans="1:6" ht="28.5" customHeight="1">
      <c r="A1" s="40" t="s">
        <v>0</v>
      </c>
      <c r="B1" s="40" t="s">
        <v>1</v>
      </c>
      <c r="C1" s="40" t="s">
        <v>2</v>
      </c>
      <c r="D1" s="68" t="s">
        <v>24</v>
      </c>
      <c r="E1" s="41" t="s">
        <v>24</v>
      </c>
      <c r="F1" s="38" t="s">
        <v>24</v>
      </c>
    </row>
    <row r="2" spans="4:9" ht="28.5" customHeight="1">
      <c r="D2" s="69" t="s">
        <v>191</v>
      </c>
      <c r="E2" s="39" t="s">
        <v>192</v>
      </c>
      <c r="F2" s="38" t="s">
        <v>193</v>
      </c>
      <c r="G2" s="65" t="s">
        <v>191</v>
      </c>
      <c r="H2" s="38" t="s">
        <v>192</v>
      </c>
      <c r="I2" s="67" t="s">
        <v>193</v>
      </c>
    </row>
    <row r="3" spans="1:10" ht="28.5" customHeight="1">
      <c r="A3" s="40">
        <v>2</v>
      </c>
      <c r="B3" s="40" t="s">
        <v>93</v>
      </c>
      <c r="C3"/>
      <c r="D3" s="69"/>
      <c r="J3" s="40" t="s">
        <v>103</v>
      </c>
    </row>
    <row r="4" spans="1:10" ht="28.5" customHeight="1">
      <c r="A4" s="40">
        <v>3</v>
      </c>
      <c r="B4" s="40" t="s">
        <v>26</v>
      </c>
      <c r="C4"/>
      <c r="D4" s="69"/>
      <c r="J4" s="40" t="s">
        <v>106</v>
      </c>
    </row>
    <row r="5" spans="1:10" ht="28.5" customHeight="1">
      <c r="A5" s="40">
        <v>5</v>
      </c>
      <c r="B5" s="40" t="s">
        <v>94</v>
      </c>
      <c r="C5"/>
      <c r="D5" s="69"/>
      <c r="J5" s="40" t="s">
        <v>108</v>
      </c>
    </row>
    <row r="6" spans="1:10" ht="28.5" customHeight="1">
      <c r="A6" s="40">
        <v>6</v>
      </c>
      <c r="B6" s="40" t="s">
        <v>39</v>
      </c>
      <c r="C6"/>
      <c r="D6" s="69"/>
      <c r="J6" s="40" t="s">
        <v>110</v>
      </c>
    </row>
    <row r="7" spans="1:10" ht="28.5" customHeight="1">
      <c r="A7" s="40">
        <v>7</v>
      </c>
      <c r="B7" s="40" t="s">
        <v>28</v>
      </c>
      <c r="C7"/>
      <c r="D7" s="69"/>
      <c r="J7" s="40" t="s">
        <v>113</v>
      </c>
    </row>
    <row r="8" spans="1:10" ht="28.5" customHeight="1">
      <c r="A8" s="40">
        <v>8</v>
      </c>
      <c r="B8" s="40" t="s">
        <v>29</v>
      </c>
      <c r="C8"/>
      <c r="D8" s="69"/>
      <c r="J8" s="40" t="s">
        <v>116</v>
      </c>
    </row>
    <row r="9" spans="1:10" ht="28.5" customHeight="1">
      <c r="A9" s="40">
        <v>9</v>
      </c>
      <c r="B9" s="40" t="s">
        <v>95</v>
      </c>
      <c r="C9"/>
      <c r="D9" s="69"/>
      <c r="J9" s="40" t="s">
        <v>119</v>
      </c>
    </row>
    <row r="10" spans="1:10" ht="28.5" customHeight="1">
      <c r="A10" s="40">
        <v>18</v>
      </c>
      <c r="B10" s="40" t="s">
        <v>31</v>
      </c>
      <c r="C10"/>
      <c r="D10" s="69"/>
      <c r="J10" s="40" t="s">
        <v>121</v>
      </c>
    </row>
    <row r="11" spans="1:10" ht="28.5" customHeight="1">
      <c r="A11" s="40">
        <v>21</v>
      </c>
      <c r="B11" s="40" t="s">
        <v>97</v>
      </c>
      <c r="C11"/>
      <c r="D11" s="69"/>
      <c r="J11" s="40" t="s">
        <v>124</v>
      </c>
    </row>
    <row r="12" spans="1:10" ht="28.5" customHeight="1">
      <c r="A12" s="40">
        <v>22</v>
      </c>
      <c r="B12" s="40" t="s">
        <v>32</v>
      </c>
      <c r="C12"/>
      <c r="D12" s="69"/>
      <c r="J12" s="40" t="s">
        <v>127</v>
      </c>
    </row>
    <row r="13" spans="1:10" ht="28.5" customHeight="1">
      <c r="A13" s="40">
        <v>24</v>
      </c>
      <c r="B13" s="40" t="s">
        <v>34</v>
      </c>
      <c r="C13"/>
      <c r="D13" s="69"/>
      <c r="J13" s="40" t="s">
        <v>129</v>
      </c>
    </row>
    <row r="14" spans="1:10" ht="28.5" customHeight="1">
      <c r="A14" s="40">
        <v>25</v>
      </c>
      <c r="B14" s="40" t="s">
        <v>98</v>
      </c>
      <c r="C14"/>
      <c r="D14" s="69"/>
      <c r="J14" s="40" t="s">
        <v>131</v>
      </c>
    </row>
    <row r="15" spans="1:10" ht="28.5" customHeight="1">
      <c r="A15" s="40">
        <v>39</v>
      </c>
      <c r="B15" s="40" t="s">
        <v>36</v>
      </c>
      <c r="C15"/>
      <c r="D15" s="69"/>
      <c r="J15" s="40" t="s">
        <v>133</v>
      </c>
    </row>
    <row r="16" spans="1:10" ht="28.5" customHeight="1">
      <c r="A16" s="40">
        <v>48</v>
      </c>
      <c r="B16" s="40" t="s">
        <v>38</v>
      </c>
      <c r="C16"/>
      <c r="D16" s="69"/>
      <c r="J16" s="40" t="s">
        <v>136</v>
      </c>
    </row>
    <row r="17" spans="1:10" ht="28.5" customHeight="1">
      <c r="A17" s="40">
        <v>51</v>
      </c>
      <c r="B17" s="40" t="s">
        <v>39</v>
      </c>
      <c r="C17"/>
      <c r="D17" s="69"/>
      <c r="J17" s="40" t="s">
        <v>139</v>
      </c>
    </row>
    <row r="18" spans="1:10" ht="28.5" customHeight="1">
      <c r="A18" s="40">
        <v>52</v>
      </c>
      <c r="B18" s="40" t="s">
        <v>40</v>
      </c>
      <c r="C18"/>
      <c r="D18" s="69"/>
      <c r="J18" s="40" t="s">
        <v>142</v>
      </c>
    </row>
    <row r="19" spans="1:10" ht="28.5" customHeight="1">
      <c r="A19" s="40">
        <v>53</v>
      </c>
      <c r="B19" s="40" t="s">
        <v>144</v>
      </c>
      <c r="C19"/>
      <c r="D19" s="69"/>
      <c r="J19" s="40" t="s">
        <v>145</v>
      </c>
    </row>
    <row r="20" spans="1:10" ht="28.5" customHeight="1">
      <c r="A20" s="40">
        <v>54</v>
      </c>
      <c r="B20" s="40" t="s">
        <v>67</v>
      </c>
      <c r="C20"/>
      <c r="D20" s="69"/>
      <c r="J20" s="40" t="s">
        <v>147</v>
      </c>
    </row>
    <row r="21" spans="1:10" ht="28.5" customHeight="1">
      <c r="A21" s="40">
        <v>64</v>
      </c>
      <c r="B21" s="40" t="s">
        <v>101</v>
      </c>
      <c r="C21"/>
      <c r="D21" s="69"/>
      <c r="J21" s="40" t="s">
        <v>149</v>
      </c>
    </row>
    <row r="22" spans="1:10" ht="28.5" customHeight="1">
      <c r="A22" s="40">
        <v>82</v>
      </c>
      <c r="B22" s="40" t="s">
        <v>151</v>
      </c>
      <c r="C22"/>
      <c r="D22" s="69"/>
      <c r="J22" s="40" t="s">
        <v>152</v>
      </c>
    </row>
    <row r="23" spans="1:10" ht="28.5" customHeight="1">
      <c r="A23" s="40">
        <v>96</v>
      </c>
      <c r="B23" s="40" t="s">
        <v>41</v>
      </c>
      <c r="C23"/>
      <c r="D23" s="69"/>
      <c r="J23" s="40" t="s">
        <v>155</v>
      </c>
    </row>
    <row r="24" spans="1:10" ht="28.5" customHeight="1">
      <c r="A24" s="40">
        <v>107</v>
      </c>
      <c r="B24" s="40" t="s">
        <v>157</v>
      </c>
      <c r="C24"/>
      <c r="D24" s="69"/>
      <c r="J24" s="40" t="s">
        <v>158</v>
      </c>
    </row>
    <row r="25" spans="1:10" ht="28.5" customHeight="1">
      <c r="A25" s="40">
        <v>109</v>
      </c>
      <c r="B25" s="40" t="s">
        <v>42</v>
      </c>
      <c r="C25"/>
      <c r="D25" s="69"/>
      <c r="J25" s="40" t="s">
        <v>160</v>
      </c>
    </row>
    <row r="26" spans="1:4" ht="28.5" customHeight="1">
      <c r="A26" s="40">
        <v>110</v>
      </c>
      <c r="B26" s="40" t="s">
        <v>44</v>
      </c>
      <c r="C26" s="40" t="s">
        <v>163</v>
      </c>
      <c r="D26" s="69"/>
    </row>
    <row r="27" spans="1:4" ht="28.5" customHeight="1">
      <c r="A27" s="40">
        <v>112</v>
      </c>
      <c r="B27" s="40" t="s">
        <v>165</v>
      </c>
      <c r="C27" s="40" t="s">
        <v>166</v>
      </c>
      <c r="D27" s="69"/>
    </row>
    <row r="28" spans="1:4" ht="28.5" customHeight="1">
      <c r="A28" s="40">
        <v>113</v>
      </c>
      <c r="B28" s="40" t="s">
        <v>168</v>
      </c>
      <c r="C28" s="40" t="s">
        <v>169</v>
      </c>
      <c r="D28" s="69"/>
    </row>
    <row r="29" spans="1:4" ht="28.5" customHeight="1">
      <c r="A29" s="40">
        <v>117</v>
      </c>
      <c r="B29" s="40" t="s">
        <v>45</v>
      </c>
      <c r="C29" s="40" t="s">
        <v>171</v>
      </c>
      <c r="D29" s="69"/>
    </row>
    <row r="30" spans="1:4" ht="28.5" customHeight="1">
      <c r="A30" s="40">
        <v>141</v>
      </c>
      <c r="B30" s="40" t="s">
        <v>49</v>
      </c>
      <c r="C30" s="40" t="s">
        <v>173</v>
      </c>
      <c r="D30" s="69"/>
    </row>
    <row r="31" spans="1:4" ht="28.5" customHeight="1">
      <c r="A31" s="40">
        <v>144</v>
      </c>
      <c r="B31" s="40" t="s">
        <v>175</v>
      </c>
      <c r="C31" s="40" t="s">
        <v>176</v>
      </c>
      <c r="D31" s="69"/>
    </row>
    <row r="32" spans="1:4" ht="28.5" customHeight="1">
      <c r="A32" s="40">
        <v>145</v>
      </c>
      <c r="B32" s="40" t="s">
        <v>51</v>
      </c>
      <c r="C32" s="40" t="s">
        <v>179</v>
      </c>
      <c r="D32" s="69"/>
    </row>
    <row r="33" spans="1:4" ht="28.5" customHeight="1">
      <c r="A33" s="40">
        <v>151</v>
      </c>
      <c r="B33" s="40" t="s">
        <v>181</v>
      </c>
      <c r="C33" s="40" t="s">
        <v>182</v>
      </c>
      <c r="D33" s="69"/>
    </row>
    <row r="34" spans="1:4" ht="28.5" customHeight="1">
      <c r="A34" s="40">
        <v>156</v>
      </c>
      <c r="B34" s="40" t="s">
        <v>194</v>
      </c>
      <c r="C34" s="40" t="s">
        <v>185</v>
      </c>
      <c r="D34" s="69"/>
    </row>
    <row r="35" spans="1:4" ht="28.5" customHeight="1">
      <c r="A35" s="40">
        <v>157</v>
      </c>
      <c r="B35" s="40" t="s">
        <v>188</v>
      </c>
      <c r="C35" s="40" t="s">
        <v>189</v>
      </c>
      <c r="D35" s="69"/>
    </row>
    <row r="36" spans="1:4" ht="28.5" customHeight="1">
      <c r="A36" s="40">
        <v>165</v>
      </c>
      <c r="B36" s="40" t="s">
        <v>104</v>
      </c>
      <c r="C36" s="40" t="s">
        <v>105</v>
      </c>
      <c r="D36" s="69"/>
    </row>
    <row r="37" spans="1:4" ht="28.5" customHeight="1">
      <c r="A37" s="40">
        <v>175</v>
      </c>
      <c r="B37" s="40" t="s">
        <v>52</v>
      </c>
      <c r="C37" s="40" t="s">
        <v>107</v>
      </c>
      <c r="D37" s="69"/>
    </row>
    <row r="38" spans="1:4" ht="28.5" customHeight="1">
      <c r="A38" s="40">
        <v>177</v>
      </c>
      <c r="B38" s="40" t="s">
        <v>67</v>
      </c>
      <c r="C38" s="40" t="s">
        <v>109</v>
      </c>
      <c r="D38" s="69"/>
    </row>
    <row r="39" spans="1:4" ht="28.5" customHeight="1">
      <c r="A39" s="40">
        <v>189</v>
      </c>
      <c r="B39" s="40" t="s">
        <v>111</v>
      </c>
      <c r="C39" s="40" t="s">
        <v>112</v>
      </c>
      <c r="D39" s="69"/>
    </row>
    <row r="40" spans="1:4" ht="28.5" customHeight="1">
      <c r="A40" s="40">
        <v>192</v>
      </c>
      <c r="B40" s="40" t="s">
        <v>114</v>
      </c>
      <c r="C40" s="40" t="s">
        <v>115</v>
      </c>
      <c r="D40" s="69"/>
    </row>
    <row r="41" spans="1:4" ht="28.5" customHeight="1">
      <c r="A41" s="40">
        <v>202</v>
      </c>
      <c r="B41" s="40" t="s">
        <v>117</v>
      </c>
      <c r="C41" s="40" t="s">
        <v>118</v>
      </c>
      <c r="D41" s="69"/>
    </row>
    <row r="42" spans="1:4" ht="28.5" customHeight="1">
      <c r="A42" s="40">
        <v>205</v>
      </c>
      <c r="B42" s="40" t="s">
        <v>53</v>
      </c>
      <c r="C42" s="40" t="s">
        <v>120</v>
      </c>
      <c r="D42" s="69"/>
    </row>
    <row r="43" spans="1:4" ht="28.5" customHeight="1">
      <c r="A43" s="40">
        <v>208</v>
      </c>
      <c r="B43" s="40" t="s">
        <v>122</v>
      </c>
      <c r="C43" s="40" t="s">
        <v>123</v>
      </c>
      <c r="D43" s="69"/>
    </row>
    <row r="44" spans="1:4" ht="28.5" customHeight="1">
      <c r="A44" s="40">
        <v>210</v>
      </c>
      <c r="B44" s="40" t="s">
        <v>125</v>
      </c>
      <c r="C44" s="40" t="s">
        <v>126</v>
      </c>
      <c r="D44" s="69"/>
    </row>
    <row r="45" spans="1:4" ht="28.5" customHeight="1">
      <c r="A45" s="40">
        <v>215</v>
      </c>
      <c r="B45" s="40" t="s">
        <v>54</v>
      </c>
      <c r="C45" s="40" t="s">
        <v>128</v>
      </c>
      <c r="D45" s="69"/>
    </row>
    <row r="46" spans="1:4" ht="28.5" customHeight="1">
      <c r="A46" s="40">
        <v>219</v>
      </c>
      <c r="B46" s="40" t="s">
        <v>55</v>
      </c>
      <c r="C46" s="40" t="s">
        <v>130</v>
      </c>
      <c r="D46" s="69"/>
    </row>
    <row r="47" spans="1:4" ht="28.5" customHeight="1">
      <c r="A47" s="40">
        <v>223</v>
      </c>
      <c r="B47" s="40" t="s">
        <v>56</v>
      </c>
      <c r="C47" s="40" t="s">
        <v>132</v>
      </c>
      <c r="D47" s="69"/>
    </row>
    <row r="48" spans="1:4" ht="28.5" customHeight="1">
      <c r="A48" s="40">
        <v>225</v>
      </c>
      <c r="B48" s="40" t="s">
        <v>134</v>
      </c>
      <c r="C48" s="40" t="s">
        <v>135</v>
      </c>
      <c r="D48" s="69"/>
    </row>
    <row r="49" spans="1:4" ht="28.5" customHeight="1">
      <c r="A49" s="40">
        <v>251</v>
      </c>
      <c r="B49" s="40" t="s">
        <v>137</v>
      </c>
      <c r="C49" s="40" t="s">
        <v>138</v>
      </c>
      <c r="D49" s="69"/>
    </row>
    <row r="50" spans="1:4" ht="28.5" customHeight="1">
      <c r="A50" s="40">
        <v>256</v>
      </c>
      <c r="B50" s="40" t="s">
        <v>140</v>
      </c>
      <c r="C50" s="40" t="s">
        <v>141</v>
      </c>
      <c r="D50" s="69"/>
    </row>
    <row r="51" spans="1:4" ht="28.5" customHeight="1">
      <c r="A51" s="40">
        <v>259</v>
      </c>
      <c r="B51" s="40" t="s">
        <v>62</v>
      </c>
      <c r="C51" s="40" t="s">
        <v>143</v>
      </c>
      <c r="D51" s="69"/>
    </row>
    <row r="52" spans="1:4" ht="28.5" customHeight="1">
      <c r="A52" s="40">
        <v>262</v>
      </c>
      <c r="B52" s="40" t="s">
        <v>64</v>
      </c>
      <c r="C52" s="40" t="s">
        <v>146</v>
      </c>
      <c r="D52" s="69"/>
    </row>
    <row r="53" spans="1:4" ht="28.5" customHeight="1">
      <c r="A53" s="40">
        <v>264</v>
      </c>
      <c r="B53" s="40" t="s">
        <v>65</v>
      </c>
      <c r="C53" s="40" t="s">
        <v>148</v>
      </c>
      <c r="D53" s="69"/>
    </row>
    <row r="54" spans="1:4" ht="28.5" customHeight="1">
      <c r="A54" s="40">
        <v>265</v>
      </c>
      <c r="B54" s="40" t="s">
        <v>66</v>
      </c>
      <c r="C54" s="40" t="s">
        <v>150</v>
      </c>
      <c r="D54" s="69"/>
    </row>
    <row r="55" spans="1:4" ht="28.5" customHeight="1">
      <c r="A55" s="40">
        <v>266</v>
      </c>
      <c r="B55" s="40" t="s">
        <v>153</v>
      </c>
      <c r="C55" s="40" t="s">
        <v>154</v>
      </c>
      <c r="D55" s="69"/>
    </row>
    <row r="56" spans="1:4" ht="28.5" customHeight="1">
      <c r="A56" s="40">
        <v>275</v>
      </c>
      <c r="B56" s="40" t="s">
        <v>67</v>
      </c>
      <c r="C56" s="40" t="s">
        <v>156</v>
      </c>
      <c r="D56" s="69"/>
    </row>
    <row r="57" spans="1:4" ht="28.5" customHeight="1">
      <c r="A57" s="40">
        <v>279</v>
      </c>
      <c r="B57" s="40" t="s">
        <v>69</v>
      </c>
      <c r="C57" s="40" t="s">
        <v>159</v>
      </c>
      <c r="D57" s="69"/>
    </row>
    <row r="58" spans="1:4" ht="28.5" customHeight="1">
      <c r="A58" s="40">
        <v>281</v>
      </c>
      <c r="B58" s="40" t="s">
        <v>161</v>
      </c>
      <c r="C58" s="40" t="s">
        <v>162</v>
      </c>
      <c r="D58" s="69"/>
    </row>
    <row r="59" spans="1:4" ht="28.5" customHeight="1">
      <c r="A59" s="40">
        <v>300</v>
      </c>
      <c r="B59" s="40" t="s">
        <v>71</v>
      </c>
      <c r="C59" s="40" t="s">
        <v>164</v>
      </c>
      <c r="D59" s="69"/>
    </row>
    <row r="60" spans="1:4" ht="28.5" customHeight="1">
      <c r="A60" s="40">
        <v>301</v>
      </c>
      <c r="B60" s="40" t="s">
        <v>72</v>
      </c>
      <c r="C60" s="40" t="s">
        <v>167</v>
      </c>
      <c r="D60" s="69"/>
    </row>
    <row r="61" spans="1:4" ht="28.5" customHeight="1">
      <c r="A61" s="40">
        <v>302</v>
      </c>
      <c r="B61" s="40" t="s">
        <v>73</v>
      </c>
      <c r="C61" s="40" t="s">
        <v>170</v>
      </c>
      <c r="D61" s="69"/>
    </row>
    <row r="62" spans="1:4" ht="28.5" customHeight="1">
      <c r="A62" s="40">
        <v>307</v>
      </c>
      <c r="B62" s="40" t="s">
        <v>74</v>
      </c>
      <c r="C62" s="40" t="s">
        <v>172</v>
      </c>
      <c r="D62" s="69"/>
    </row>
    <row r="63" spans="1:4" ht="28.5" customHeight="1">
      <c r="A63" s="40">
        <v>314</v>
      </c>
      <c r="B63" s="40" t="s">
        <v>75</v>
      </c>
      <c r="C63" s="40" t="s">
        <v>174</v>
      </c>
      <c r="D63" s="69"/>
    </row>
    <row r="64" spans="1:4" ht="28.5" customHeight="1">
      <c r="A64" s="40">
        <v>315</v>
      </c>
      <c r="B64" s="40" t="s">
        <v>177</v>
      </c>
      <c r="C64" s="40" t="s">
        <v>178</v>
      </c>
      <c r="D64" s="69"/>
    </row>
    <row r="65" spans="1:4" ht="28.5" customHeight="1">
      <c r="A65" s="40">
        <v>323</v>
      </c>
      <c r="B65" s="40" t="s">
        <v>80</v>
      </c>
      <c r="C65" s="40" t="s">
        <v>180</v>
      </c>
      <c r="D65" s="69"/>
    </row>
    <row r="66" spans="1:4" ht="28.5" customHeight="1">
      <c r="A66" s="40">
        <v>329</v>
      </c>
      <c r="B66" s="40" t="s">
        <v>81</v>
      </c>
      <c r="C66" s="40" t="s">
        <v>183</v>
      </c>
      <c r="D66" s="69"/>
    </row>
    <row r="67" spans="1:4" ht="28.5" customHeight="1">
      <c r="A67" s="40">
        <v>340</v>
      </c>
      <c r="B67" s="40" t="s">
        <v>186</v>
      </c>
      <c r="C67" s="40" t="s">
        <v>187</v>
      </c>
      <c r="D67" s="69"/>
    </row>
    <row r="68" spans="1:4" ht="28.5" customHeight="1">
      <c r="A68" s="40">
        <v>350</v>
      </c>
      <c r="B68" s="40" t="s">
        <v>83</v>
      </c>
      <c r="C68" s="40" t="s">
        <v>190</v>
      </c>
      <c r="D68" s="69"/>
    </row>
    <row r="69" spans="4:9" ht="28.5" customHeight="1">
      <c r="D69" s="66"/>
      <c r="G69" s="66"/>
      <c r="I69" s="29"/>
    </row>
  </sheetData>
  <printOptions gridLines="1"/>
  <pageMargins left="0.5511811023622047" right="0.35433070866141736" top="0.8267716535433072" bottom="0.7874015748031497" header="0.5118110236220472" footer="0.5118110236220472"/>
  <pageSetup horizontalDpi="360" verticalDpi="360" orientation="portrait" paperSize="9" r:id="rId2"/>
  <headerFooter alignWithMargins="0">
    <oddHeader>&amp;CUp River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"/>
  <sheetViews>
    <sheetView workbookViewId="0" topLeftCell="A1">
      <selection activeCell="C3" sqref="C3"/>
    </sheetView>
  </sheetViews>
  <sheetFormatPr defaultColWidth="9.00390625" defaultRowHeight="28.5" customHeight="1"/>
  <cols>
    <col min="1" max="1" width="6.75390625" style="47" customWidth="1"/>
    <col min="2" max="2" width="20.625" style="47" customWidth="1"/>
    <col min="3" max="3" width="24.00390625" style="47" customWidth="1"/>
    <col min="4" max="4" width="24.75390625" style="47" customWidth="1"/>
    <col min="5" max="16384" width="9.00390625" style="47" customWidth="1"/>
  </cols>
  <sheetData>
    <row r="1" spans="1:4" ht="28.5" customHeight="1">
      <c r="A1" s="47" t="s">
        <v>0</v>
      </c>
      <c r="B1" s="47" t="s">
        <v>1</v>
      </c>
      <c r="C1" s="47" t="s">
        <v>195</v>
      </c>
      <c r="D1" s="47" t="s">
        <v>196</v>
      </c>
    </row>
  </sheetData>
  <printOptions gridLines="1"/>
  <pageMargins left="0.7480314960629921" right="0.7480314960629921" top="0.984251968503937" bottom="0.984251968503937" header="0.5118110236220472" footer="0.5118110236220472"/>
  <pageSetup horizontalDpi="360" verticalDpi="360" orientation="portrait" paperSize="9" r:id="rId1"/>
  <headerFooter alignWithMargins="0">
    <oddHeader>&amp;CYNR BRIDGE TIMES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ynr results 94</dc:title>
  <dc:subject/>
  <dc:creator>John Ellis</dc:creator>
  <cp:keywords/>
  <dc:description/>
  <cp:lastModifiedBy>Clare</cp:lastModifiedBy>
  <cp:lastPrinted>2004-09-18T15:27:56Z</cp:lastPrinted>
  <dcterms:created xsi:type="dcterms:W3CDTF">1998-08-31T17:13:39Z</dcterms:created>
  <dcterms:modified xsi:type="dcterms:W3CDTF">2004-09-19T11:26:11Z</dcterms:modified>
  <cp:category/>
  <cp:version/>
  <cp:contentType/>
  <cp:contentStatus/>
</cp:coreProperties>
</file>