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965" tabRatio="597" firstSheet="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'Sheet1'!$A$1:$AG$28</definedName>
    <definedName name="_xlnm.Print_Area" localSheetId="1">'Sheet2'!$A$1:$H$22</definedName>
    <definedName name="_xlnm.Print_Area" localSheetId="2">'Sheet3'!$A$1:$K$37</definedName>
    <definedName name="_xlnm.Print_Area" localSheetId="3">'Sheet4'!$A$1:$I$68</definedName>
    <definedName name="_xlnm.Print_Area" localSheetId="4">'Sheet5'!$A$1:$D$24</definedName>
    <definedName name="_xlnm.Print_Titles" localSheetId="0">'Sheet1'!$1:$2</definedName>
    <definedName name="_xlnm.Print_Titles" localSheetId="1">'Sheet2'!$1:$22</definedName>
    <definedName name="_xlnm.Print_Titles" localSheetId="2">'Sheet3'!$1:$2</definedName>
    <definedName name="_xlnm.Print_Titles" localSheetId="3">'Sheet4'!$1:$2</definedName>
  </definedNames>
  <calcPr fullCalcOnLoad="1"/>
</workbook>
</file>

<file path=xl/sharedStrings.xml><?xml version="1.0" encoding="utf-8"?>
<sst xmlns="http://schemas.openxmlformats.org/spreadsheetml/2006/main" count="441" uniqueCount="199">
  <si>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</si>
  <si>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</si>
  <si>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</si>
  <si>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</si>
  <si>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</si>
  <si>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</si>
  <si>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</si>
  <si>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</si>
  <si>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</si>
  <si>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</si>
  <si>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</si>
  <si>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</si>
  <si>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</si>
  <si>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</si>
  <si>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</si>
  <si>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</si>
  <si>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</si>
  <si>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</si>
  <si>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</si>
  <si>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</si>
  <si>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</si>
  <si>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</si>
  <si>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</si>
  <si>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</si>
  <si>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</si>
  <si>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</si>
  <si>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</si>
  <si>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</si>
  <si>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</si>
  <si>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Joan</t>
  </si>
  <si>
    <t>Ladybird</t>
  </si>
  <si>
    <t>Vagabond</t>
  </si>
  <si>
    <t>Moonraker</t>
  </si>
  <si>
    <t>P C Jeckells</t>
  </si>
  <si>
    <t>Pippa</t>
  </si>
  <si>
    <t>G Angell</t>
  </si>
  <si>
    <t>Blue Jacket</t>
  </si>
  <si>
    <t>Sparklet</t>
  </si>
  <si>
    <t>Dragonfly</t>
  </si>
  <si>
    <t>Maidie</t>
  </si>
  <si>
    <t>Betty</t>
  </si>
  <si>
    <t>Kingfisher</t>
  </si>
  <si>
    <t>Golden Moon</t>
  </si>
  <si>
    <t>Anne</t>
  </si>
  <si>
    <t>Nirvana</t>
  </si>
  <si>
    <t>Smuggler</t>
  </si>
  <si>
    <t>Serenity</t>
  </si>
  <si>
    <t>Reed Robin</t>
  </si>
  <si>
    <t>Cuckoo</t>
  </si>
  <si>
    <t>Farthing</t>
  </si>
  <si>
    <t>Snowbird</t>
  </si>
  <si>
    <t>Wanderer</t>
  </si>
  <si>
    <t>M Davies</t>
  </si>
  <si>
    <t>Cygnet</t>
  </si>
  <si>
    <t>H Tusting</t>
  </si>
  <si>
    <t>Jessie May</t>
  </si>
  <si>
    <t>Reflection</t>
  </si>
  <si>
    <t>Joy</t>
  </si>
  <si>
    <t>Breeze</t>
  </si>
  <si>
    <t>Sunset</t>
  </si>
  <si>
    <t>Matilda</t>
  </si>
  <si>
    <t>Valkyrie</t>
  </si>
  <si>
    <t>Vixen</t>
  </si>
  <si>
    <t>Mischief</t>
  </si>
  <si>
    <t>Whisper</t>
  </si>
  <si>
    <t>Starlight Lady</t>
  </si>
  <si>
    <t>Valkyrie IV</t>
  </si>
  <si>
    <t>Henrietta</t>
  </si>
  <si>
    <t>P Charlton</t>
  </si>
  <si>
    <t>Firebird</t>
  </si>
  <si>
    <t>R Richardson</t>
  </si>
  <si>
    <t>R F Smith</t>
  </si>
  <si>
    <t>Evening Flight</t>
  </si>
  <si>
    <t>Barracuda</t>
  </si>
  <si>
    <t>Goldfish</t>
  </si>
  <si>
    <t>Achievement</t>
  </si>
  <si>
    <t>Rogue</t>
  </si>
  <si>
    <t>Melody</t>
  </si>
  <si>
    <t>Mimosa</t>
  </si>
  <si>
    <t>Madie</t>
  </si>
  <si>
    <t>Corsair</t>
  </si>
  <si>
    <t>Brit</t>
  </si>
  <si>
    <t>R.Richardson</t>
  </si>
  <si>
    <t>Lady Caroline</t>
  </si>
  <si>
    <t>S.Lampert</t>
  </si>
  <si>
    <t>M.C.Broom</t>
  </si>
  <si>
    <t>A.F.Cavell</t>
  </si>
  <si>
    <t>C. Balls</t>
  </si>
  <si>
    <t>I. Jackson</t>
  </si>
  <si>
    <t>C.H.Dowsett</t>
  </si>
  <si>
    <t>Moth</t>
  </si>
  <si>
    <t>M.Cartmell</t>
  </si>
  <si>
    <t>W.Bentall</t>
  </si>
  <si>
    <t>Wicked Lady</t>
  </si>
  <si>
    <t>C. Gibbon</t>
  </si>
  <si>
    <t>D.Frary</t>
  </si>
  <si>
    <t>Marilyn Ann</t>
  </si>
  <si>
    <t>T.W.Moore</t>
  </si>
  <si>
    <t>C.J.Wilson</t>
  </si>
  <si>
    <t>D. Edwards</t>
  </si>
  <si>
    <t>S. Kremer</t>
  </si>
  <si>
    <t>Rushmere</t>
  </si>
  <si>
    <t>S.P.Dunham</t>
  </si>
  <si>
    <t>D.A.Smith</t>
  </si>
  <si>
    <t>Teal</t>
  </si>
  <si>
    <t>R.Collier</t>
  </si>
  <si>
    <t>P.C.Jeckells</t>
  </si>
  <si>
    <t>J.Bryan</t>
  </si>
  <si>
    <t>G.Angell</t>
  </si>
  <si>
    <t>R.W.Farrar</t>
  </si>
  <si>
    <t>M.A.Wells</t>
  </si>
  <si>
    <t>A.Davies</t>
  </si>
  <si>
    <t>J.Ellis</t>
  </si>
  <si>
    <t>Annie</t>
  </si>
  <si>
    <t>P.F.Dyson</t>
  </si>
  <si>
    <t>T.Potter</t>
  </si>
  <si>
    <t>Silver Queen</t>
  </si>
  <si>
    <t>W.Jeffcoate</t>
  </si>
  <si>
    <t>W.H.Jenner</t>
  </si>
  <si>
    <t>Clipper</t>
  </si>
  <si>
    <t>M.Perkins</t>
  </si>
  <si>
    <t>M.Barnes</t>
  </si>
  <si>
    <t>S.C.Crosse</t>
  </si>
  <si>
    <t>Crystal</t>
  </si>
  <si>
    <t>G.Bryan</t>
  </si>
  <si>
    <t>L.Richards</t>
  </si>
  <si>
    <t>R.F.Smith</t>
  </si>
  <si>
    <t>G.H.Stables</t>
  </si>
  <si>
    <t>J.R.Kilner</t>
  </si>
  <si>
    <t>C.Warns</t>
  </si>
  <si>
    <t>Beth</t>
  </si>
  <si>
    <t>G. Howarth</t>
  </si>
  <si>
    <t>Dove</t>
  </si>
  <si>
    <t>D.Wright</t>
  </si>
  <si>
    <t>R.J.Branscombe</t>
  </si>
  <si>
    <t>H.Fillery</t>
  </si>
  <si>
    <t>Phantom II</t>
  </si>
  <si>
    <t>H.Gerrard</t>
  </si>
  <si>
    <t>R.Sales</t>
  </si>
  <si>
    <t>J &amp; C Endruweit</t>
  </si>
  <si>
    <t>Rose of York</t>
  </si>
  <si>
    <t>S. Renshaw Smith</t>
  </si>
  <si>
    <t>D.P.Ellis</t>
  </si>
  <si>
    <t>A.Landamore</t>
  </si>
  <si>
    <t>Zoe</t>
  </si>
  <si>
    <t>S. Chatfield</t>
  </si>
  <si>
    <t>N.Bagshaw</t>
  </si>
  <si>
    <t>Viking</t>
  </si>
  <si>
    <t>W.W.Clark</t>
  </si>
  <si>
    <t>J.Marr</t>
  </si>
  <si>
    <t>K.Halifax</t>
  </si>
  <si>
    <t>R.Haines</t>
  </si>
  <si>
    <t>L.Perryman</t>
  </si>
  <si>
    <t>W.P.Bacon</t>
  </si>
  <si>
    <t>Insh'allah</t>
  </si>
  <si>
    <t>G.B.Wells</t>
  </si>
  <si>
    <t>Cricket</t>
  </si>
  <si>
    <t>D.Snutch</t>
  </si>
  <si>
    <t>G.H.Williams</t>
  </si>
  <si>
    <t>L.Funnell</t>
  </si>
  <si>
    <t>Pixie</t>
  </si>
  <si>
    <t>P.Atkins</t>
  </si>
  <si>
    <t>N.Hunt</t>
  </si>
  <si>
    <t>Mayfly 11</t>
  </si>
  <si>
    <t>C.P.Chettleburgh</t>
  </si>
  <si>
    <t>Gallivant</t>
  </si>
  <si>
    <t>A.J.Gallant</t>
  </si>
  <si>
    <t>Peregrine</t>
  </si>
  <si>
    <t>A. Tacon</t>
  </si>
  <si>
    <t>P.Charlton</t>
  </si>
  <si>
    <t>Hours</t>
  </si>
  <si>
    <t>Mins</t>
  </si>
  <si>
    <t>Secs</t>
  </si>
  <si>
    <t>Mayfly II</t>
  </si>
  <si>
    <t>Time out</t>
  </si>
  <si>
    <t>Time in</t>
  </si>
  <si>
    <t>Don</t>
  </si>
  <si>
    <t>J Royce</t>
  </si>
  <si>
    <t>G Howarth</t>
  </si>
  <si>
    <t>Nutcracker</t>
  </si>
  <si>
    <t>J Balding</t>
  </si>
  <si>
    <t>J Gill</t>
  </si>
  <si>
    <t>M J Ellis</t>
  </si>
  <si>
    <t>Emily</t>
  </si>
  <si>
    <t>P Leftley</t>
  </si>
  <si>
    <t>W Bentall</t>
  </si>
  <si>
    <t>Modwena</t>
  </si>
  <si>
    <t>N Vowles</t>
  </si>
  <si>
    <t>Satyr</t>
  </si>
  <si>
    <t>J R Cole</t>
  </si>
  <si>
    <t>S  Lampert</t>
  </si>
  <si>
    <t>Golden Dawn</t>
  </si>
  <si>
    <t>K Webster</t>
  </si>
  <si>
    <t>S Seehey</t>
  </si>
  <si>
    <t>Amaryllis</t>
  </si>
  <si>
    <t>P Stevens</t>
  </si>
  <si>
    <t>Starlight Lady Trophy 2004</t>
  </si>
  <si>
    <t>Grant Thornton Trophy 2004</t>
  </si>
  <si>
    <t>Wilberforce-Smith Trophy 2004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</si>
</sst>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24"/>
      <name val="Times New Roman"/>
      <family val="1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" fontId="4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4" fillId="4" borderId="0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4" fillId="0" borderId="0" xfId="0" applyFont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3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133350</xdr:rowOff>
    </xdr:from>
    <xdr:to>
      <xdr:col>5</xdr:col>
      <xdr:colOff>9525</xdr:colOff>
      <xdr:row>53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495300" y="8867775"/>
          <a:ext cx="2095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Save as Results, then Tools, protection, unprotect, prior to sorting, when data entry is complete.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0</xdr:colOff>
      <xdr:row>0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38475" y="0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Out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342900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772025" y="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tabSelected="1" zoomScale="125" zoomScaleNormal="125" workbookViewId="0" topLeftCell="A1">
      <pane xSplit="2610" ySplit="1140" topLeftCell="A1" activePane="bottomLeft" state="split"/>
      <selection pane="topLeft" activeCell="B1" sqref="B1"/>
      <selection pane="topRight" activeCell="AI1" sqref="AI1:AN16384"/>
      <selection pane="bottomLeft" activeCell="A4" sqref="A4"/>
      <selection pane="bottomRight" activeCell="AG28" sqref="A1:AG28"/>
    </sheetView>
  </sheetViews>
  <sheetFormatPr defaultColWidth="9.00390625" defaultRowHeight="15.75"/>
  <cols>
    <col min="1" max="1" width="3.625" style="79" customWidth="1"/>
    <col min="2" max="2" width="10.125" style="73" customWidth="1"/>
    <col min="3" max="3" width="11.50390625" style="15" customWidth="1"/>
    <col min="4" max="4" width="5.25390625" style="78" customWidth="1"/>
    <col min="5" max="5" width="3.375" style="19" customWidth="1"/>
    <col min="6" max="8" width="3.625" style="13" customWidth="1"/>
    <col min="9" max="11" width="3.625" style="8" customWidth="1"/>
    <col min="12" max="14" width="3.625" style="11" customWidth="1"/>
    <col min="15" max="17" width="3.625" style="13" customWidth="1"/>
    <col min="18" max="20" width="3.625" style="8" customWidth="1"/>
    <col min="21" max="23" width="3.625" style="9" customWidth="1"/>
    <col min="24" max="24" width="1.625" style="11" customWidth="1"/>
    <col min="25" max="27" width="3.625" style="48" customWidth="1"/>
    <col min="28" max="28" width="1.625" style="11" customWidth="1"/>
    <col min="29" max="31" width="3.625" style="48" customWidth="1"/>
    <col min="32" max="32" width="1.625" style="11" customWidth="1"/>
    <col min="33" max="33" width="2.75390625" style="62" customWidth="1"/>
    <col min="34" max="34" width="1.625" style="11" customWidth="1"/>
    <col min="35" max="38" width="0" style="48" hidden="1" customWidth="1"/>
    <col min="39" max="39" width="0" style="49" hidden="1" customWidth="1"/>
    <col min="40" max="40" width="0" style="50" hidden="1" customWidth="1"/>
    <col min="41" max="41" width="3.25390625" style="15" customWidth="1"/>
    <col min="42" max="16384" width="9.00390625" style="15" customWidth="1"/>
  </cols>
  <sheetData>
    <row r="1" spans="1:41" s="1" customFormat="1" ht="16.5" thickBot="1">
      <c r="A1" s="74" t="s">
        <v>0</v>
      </c>
      <c r="B1" s="71" t="s">
        <v>1</v>
      </c>
      <c r="C1" s="71" t="s">
        <v>2</v>
      </c>
      <c r="D1" s="75" t="s">
        <v>3</v>
      </c>
      <c r="E1" s="51" t="s">
        <v>4</v>
      </c>
      <c r="F1" s="14"/>
      <c r="G1" s="5" t="s">
        <v>5</v>
      </c>
      <c r="H1" s="5"/>
      <c r="I1" s="35"/>
      <c r="J1" s="3" t="s">
        <v>6</v>
      </c>
      <c r="K1" s="3"/>
      <c r="L1" s="10"/>
      <c r="M1" s="4" t="s">
        <v>7</v>
      </c>
      <c r="N1" s="4"/>
      <c r="O1" s="14"/>
      <c r="P1" s="5" t="s">
        <v>8</v>
      </c>
      <c r="Q1" s="5"/>
      <c r="R1" s="35"/>
      <c r="S1" s="3" t="s">
        <v>9</v>
      </c>
      <c r="T1" s="3"/>
      <c r="U1" s="36"/>
      <c r="V1" s="6" t="s">
        <v>10</v>
      </c>
      <c r="W1" s="6"/>
      <c r="X1" s="4"/>
      <c r="Y1" s="37"/>
      <c r="Z1" s="7" t="s">
        <v>11</v>
      </c>
      <c r="AA1" s="7"/>
      <c r="AB1" s="4"/>
      <c r="AC1" s="37"/>
      <c r="AD1" s="7" t="s">
        <v>12</v>
      </c>
      <c r="AE1" s="7"/>
      <c r="AF1" s="4"/>
      <c r="AG1" s="61" t="s">
        <v>13</v>
      </c>
      <c r="AH1" s="4"/>
      <c r="AI1" s="7" t="s">
        <v>14</v>
      </c>
      <c r="AJ1" s="7" t="s">
        <v>15</v>
      </c>
      <c r="AK1" s="7" t="s">
        <v>16</v>
      </c>
      <c r="AL1" s="7" t="s">
        <v>17</v>
      </c>
      <c r="AM1" s="52" t="s">
        <v>18</v>
      </c>
      <c r="AN1" s="53" t="s">
        <v>19</v>
      </c>
      <c r="AO1" s="1" t="s">
        <v>20</v>
      </c>
    </row>
    <row r="2" spans="1:40" s="1" customFormat="1" ht="13.5" thickBot="1">
      <c r="A2" s="74"/>
      <c r="B2" s="71"/>
      <c r="D2" s="75"/>
      <c r="E2" s="51"/>
      <c r="F2" s="5" t="s">
        <v>21</v>
      </c>
      <c r="G2" s="5" t="s">
        <v>22</v>
      </c>
      <c r="H2" s="5" t="s">
        <v>23</v>
      </c>
      <c r="I2" s="3" t="s">
        <v>21</v>
      </c>
      <c r="J2" s="3" t="s">
        <v>22</v>
      </c>
      <c r="K2" s="3" t="s">
        <v>23</v>
      </c>
      <c r="L2" s="4" t="s">
        <v>21</v>
      </c>
      <c r="M2" s="4" t="s">
        <v>22</v>
      </c>
      <c r="N2" s="4" t="s">
        <v>23</v>
      </c>
      <c r="O2" s="5" t="s">
        <v>21</v>
      </c>
      <c r="P2" s="5" t="s">
        <v>22</v>
      </c>
      <c r="Q2" s="5" t="s">
        <v>23</v>
      </c>
      <c r="R2" s="3" t="s">
        <v>21</v>
      </c>
      <c r="S2" s="3" t="s">
        <v>22</v>
      </c>
      <c r="T2" s="3" t="s">
        <v>23</v>
      </c>
      <c r="U2" s="6" t="s">
        <v>21</v>
      </c>
      <c r="V2" s="6" t="s">
        <v>22</v>
      </c>
      <c r="W2" s="6" t="s">
        <v>23</v>
      </c>
      <c r="X2" s="4"/>
      <c r="Y2" s="7" t="s">
        <v>21</v>
      </c>
      <c r="Z2" s="7" t="s">
        <v>22</v>
      </c>
      <c r="AA2" s="7" t="s">
        <v>23</v>
      </c>
      <c r="AB2" s="4"/>
      <c r="AC2" s="7" t="s">
        <v>21</v>
      </c>
      <c r="AD2" s="7" t="s">
        <v>22</v>
      </c>
      <c r="AE2" s="7" t="s">
        <v>23</v>
      </c>
      <c r="AF2" s="4"/>
      <c r="AG2" s="60">
        <v>0</v>
      </c>
      <c r="AH2" s="4" t="s">
        <v>24</v>
      </c>
      <c r="AI2" s="7" t="s">
        <v>25</v>
      </c>
      <c r="AJ2" s="7" t="s">
        <v>25</v>
      </c>
      <c r="AK2" s="7" t="s">
        <v>25</v>
      </c>
      <c r="AL2" s="7" t="s">
        <v>25</v>
      </c>
      <c r="AM2" s="52" t="s">
        <v>25</v>
      </c>
      <c r="AN2" s="53" t="s">
        <v>25</v>
      </c>
    </row>
    <row r="3" spans="1:33" ht="12.75">
      <c r="A3" s="85" t="s">
        <v>196</v>
      </c>
      <c r="AG3" s="84"/>
    </row>
    <row r="4" spans="1:41" ht="12.75">
      <c r="A4" s="80">
        <v>70</v>
      </c>
      <c r="B4" s="69" t="s">
        <v>176</v>
      </c>
      <c r="C4" s="69" t="s">
        <v>177</v>
      </c>
      <c r="D4" s="76">
        <v>36</v>
      </c>
      <c r="E4" s="80">
        <v>3</v>
      </c>
      <c r="F4" s="54">
        <v>7</v>
      </c>
      <c r="G4" s="54">
        <v>30</v>
      </c>
      <c r="H4" s="54"/>
      <c r="I4" s="55">
        <v>8</v>
      </c>
      <c r="J4" s="55">
        <v>59</v>
      </c>
      <c r="K4" s="55">
        <v>5</v>
      </c>
      <c r="L4" s="56">
        <v>9</v>
      </c>
      <c r="M4" s="56">
        <v>17</v>
      </c>
      <c r="N4" s="56">
        <v>53</v>
      </c>
      <c r="O4" s="54">
        <v>11</v>
      </c>
      <c r="P4" s="54">
        <v>0</v>
      </c>
      <c r="Q4" s="54">
        <v>40</v>
      </c>
      <c r="R4" s="57">
        <v>11</v>
      </c>
      <c r="S4" s="57">
        <v>26</v>
      </c>
      <c r="T4" s="57">
        <v>23</v>
      </c>
      <c r="U4" s="58">
        <v>12</v>
      </c>
      <c r="V4" s="58">
        <v>43</v>
      </c>
      <c r="W4" s="59">
        <v>59</v>
      </c>
      <c r="Y4" s="48">
        <f>INT(AM4/3600)</f>
        <v>4</v>
      </c>
      <c r="Z4" s="48">
        <f>INT((AM4-Y4*3600)/60)</f>
        <v>29</v>
      </c>
      <c r="AA4" s="48">
        <f>AM4-(Y4*3600+Z4*60)</f>
        <v>28</v>
      </c>
      <c r="AC4" s="48">
        <f>INT(AN4/3600)</f>
        <v>4</v>
      </c>
      <c r="AD4" s="48">
        <f>INT((AN4-AC4*3600)/60)</f>
        <v>37</v>
      </c>
      <c r="AE4" s="48">
        <f>AN4-(AC4*3600+AD4*60)</f>
        <v>33.04000000000087</v>
      </c>
      <c r="AG4" s="62">
        <f>AG2+1</f>
        <v>1</v>
      </c>
      <c r="AI4" s="48">
        <f>(N4+M4*60+L4*3600)-(K4+J4*60+I4*3600)</f>
        <v>1128</v>
      </c>
      <c r="AJ4" s="48">
        <f>(T4+S4*60+R4*3600)-(Q4+P4*60+O4*3600)</f>
        <v>1543</v>
      </c>
      <c r="AK4" s="48">
        <f>AI4+AJ4</f>
        <v>2671</v>
      </c>
      <c r="AL4" s="48">
        <f>(W4+V4*60+U4*3600)-(H4+G4*60+F4*3600)</f>
        <v>18839</v>
      </c>
      <c r="AM4" s="49">
        <f>ABS(AL4-AK4)</f>
        <v>16168</v>
      </c>
      <c r="AN4" s="50">
        <f>AM4*(0.01*(100+E4))</f>
        <v>16653.04</v>
      </c>
      <c r="AO4" s="15" t="str">
        <f>IF(D4="","",IF(D4&lt;25,"C",IF(D4&lt;28.01,"B","A")))</f>
        <v>A</v>
      </c>
    </row>
    <row r="5" spans="1:41" ht="12.75">
      <c r="A5" s="80">
        <v>7</v>
      </c>
      <c r="B5" s="69" t="s">
        <v>28</v>
      </c>
      <c r="C5" s="69" t="s">
        <v>185</v>
      </c>
      <c r="D5" s="76">
        <v>32</v>
      </c>
      <c r="E5" s="80">
        <v>-10</v>
      </c>
      <c r="F5" s="54">
        <v>7</v>
      </c>
      <c r="G5" s="54">
        <v>30</v>
      </c>
      <c r="H5" s="54"/>
      <c r="I5" s="55">
        <v>9</v>
      </c>
      <c r="J5" s="55">
        <v>15</v>
      </c>
      <c r="K5" s="55">
        <v>33</v>
      </c>
      <c r="L5" s="56">
        <v>9</v>
      </c>
      <c r="M5" s="56">
        <v>20</v>
      </c>
      <c r="N5" s="56">
        <v>0</v>
      </c>
      <c r="O5" s="54">
        <v>11</v>
      </c>
      <c r="P5" s="54">
        <v>17</v>
      </c>
      <c r="Q5" s="54">
        <v>35</v>
      </c>
      <c r="R5" s="57">
        <v>11</v>
      </c>
      <c r="S5" s="57">
        <v>31</v>
      </c>
      <c r="T5" s="57">
        <v>4</v>
      </c>
      <c r="U5" s="58">
        <v>12</v>
      </c>
      <c r="V5" s="58">
        <v>59</v>
      </c>
      <c r="W5" s="59">
        <v>30</v>
      </c>
      <c r="Y5" s="48">
        <f>INT(AM5/3600)</f>
        <v>5</v>
      </c>
      <c r="Z5" s="48">
        <f>INT((AM5-Y5*3600)/60)</f>
        <v>11</v>
      </c>
      <c r="AA5" s="48">
        <f>AM5-(Y5*3600+Z5*60)</f>
        <v>34</v>
      </c>
      <c r="AC5" s="48">
        <f>INT(AN5/3600)</f>
        <v>4</v>
      </c>
      <c r="AD5" s="48">
        <f>INT((AN5-AC5*3600)/60)</f>
        <v>40</v>
      </c>
      <c r="AE5" s="48">
        <f>AN5-(AC5*3600+AD5*60)</f>
        <v>24.600000000002183</v>
      </c>
      <c r="AG5" s="62">
        <f>AG4+1</f>
        <v>2</v>
      </c>
      <c r="AI5" s="48">
        <f>(N5+M5*60+L5*3600)-(K5+J5*60+I5*3600)</f>
        <v>267</v>
      </c>
      <c r="AJ5" s="48">
        <f>(T5+S5*60+R5*3600)-(Q5+P5*60+O5*3600)</f>
        <v>809</v>
      </c>
      <c r="AK5" s="48">
        <f>AI5+AJ5</f>
        <v>1076</v>
      </c>
      <c r="AL5" s="48">
        <f>(W5+V5*60+U5*3600)-(H5+G5*60+F5*3600)</f>
        <v>19770</v>
      </c>
      <c r="AM5" s="49">
        <f>ABS(AL5-AK5)</f>
        <v>18694</v>
      </c>
      <c r="AN5" s="50">
        <f>AM5*(0.01*(100+E5))</f>
        <v>16824.600000000002</v>
      </c>
      <c r="AO5" s="15" t="str">
        <f>IF(D5="","",IF(D5&lt;25,"C",IF(D5&lt;28.01,"B","A")))</f>
        <v>A</v>
      </c>
    </row>
    <row r="6" spans="1:41" ht="12.75">
      <c r="A6" s="80">
        <v>82</v>
      </c>
      <c r="B6" s="69" t="s">
        <v>130</v>
      </c>
      <c r="C6" s="69" t="s">
        <v>178</v>
      </c>
      <c r="D6" s="76">
        <v>32</v>
      </c>
      <c r="E6" s="80">
        <v>-8</v>
      </c>
      <c r="F6" s="54">
        <v>7</v>
      </c>
      <c r="G6" s="54">
        <v>15</v>
      </c>
      <c r="H6" s="54"/>
      <c r="I6" s="55">
        <v>8</v>
      </c>
      <c r="J6" s="55">
        <v>55</v>
      </c>
      <c r="K6" s="55">
        <v>34</v>
      </c>
      <c r="L6" s="56">
        <v>9</v>
      </c>
      <c r="M6" s="56">
        <v>19</v>
      </c>
      <c r="N6" s="56">
        <v>47</v>
      </c>
      <c r="O6" s="54">
        <v>11</v>
      </c>
      <c r="P6" s="54">
        <v>22</v>
      </c>
      <c r="Q6" s="54">
        <v>56</v>
      </c>
      <c r="R6" s="57">
        <v>11</v>
      </c>
      <c r="S6" s="57">
        <v>27</v>
      </c>
      <c r="T6" s="57">
        <v>37</v>
      </c>
      <c r="U6" s="58">
        <v>13</v>
      </c>
      <c r="V6" s="58">
        <v>0</v>
      </c>
      <c r="W6" s="59">
        <v>14</v>
      </c>
      <c r="Y6" s="48">
        <f aca="true" t="shared" si="0" ref="Y6:Y28">INT(AM6/3600)</f>
        <v>5</v>
      </c>
      <c r="Z6" s="48">
        <f aca="true" t="shared" si="1" ref="Z6:Z28">INT((AM6-Y6*3600)/60)</f>
        <v>16</v>
      </c>
      <c r="AA6" s="48">
        <f aca="true" t="shared" si="2" ref="AA6:AA28">AM6-(Y6*3600+Z6*60)</f>
        <v>20</v>
      </c>
      <c r="AC6" s="48">
        <f aca="true" t="shared" si="3" ref="AC6:AC28">INT(AN6/3600)</f>
        <v>4</v>
      </c>
      <c r="AD6" s="48">
        <f aca="true" t="shared" si="4" ref="AD6:AD28">INT((AN6-AC6*3600)/60)</f>
        <v>51</v>
      </c>
      <c r="AE6" s="48">
        <f aca="true" t="shared" si="5" ref="AE6:AE28">AN6-(AC6*3600+AD6*60)</f>
        <v>1.6000000000021828</v>
      </c>
      <c r="AG6" s="62">
        <f aca="true" t="shared" si="6" ref="AG6:AG28">AG5+1</f>
        <v>3</v>
      </c>
      <c r="AI6" s="48">
        <f aca="true" t="shared" si="7" ref="AI6:AI28">(N6+M6*60+L6*3600)-(K6+J6*60+I6*3600)</f>
        <v>1453</v>
      </c>
      <c r="AJ6" s="48">
        <f aca="true" t="shared" si="8" ref="AJ6:AJ28">(T6+S6*60+R6*3600)-(Q6+P6*60+O6*3600)</f>
        <v>281</v>
      </c>
      <c r="AK6" s="48">
        <f aca="true" t="shared" si="9" ref="AK6:AK28">AI6+AJ6</f>
        <v>1734</v>
      </c>
      <c r="AL6" s="48">
        <f aca="true" t="shared" si="10" ref="AL6:AL28">(W6+V6*60+U6*3600)-(H6+G6*60+F6*3600)</f>
        <v>20714</v>
      </c>
      <c r="AM6" s="49">
        <f aca="true" t="shared" si="11" ref="AM6:AM28">ABS(AL6-AK6)</f>
        <v>18980</v>
      </c>
      <c r="AN6" s="50">
        <f aca="true" t="shared" si="12" ref="AN6:AN28">AM6*(0.01*(100+E6))</f>
        <v>17461.600000000002</v>
      </c>
      <c r="AO6" s="15" t="str">
        <f aca="true" t="shared" si="13" ref="AO6:AO28">IF(D6="","",IF(D6&lt;25,"C",IF(D6&lt;28.01,"B","A")))</f>
        <v>A</v>
      </c>
    </row>
    <row r="7" spans="1:41" ht="12.75">
      <c r="A7" s="80">
        <v>215</v>
      </c>
      <c r="B7" s="69" t="s">
        <v>48</v>
      </c>
      <c r="C7" s="69" t="s">
        <v>190</v>
      </c>
      <c r="D7" s="76">
        <v>36</v>
      </c>
      <c r="E7" s="80">
        <v>2</v>
      </c>
      <c r="F7" s="54">
        <v>7</v>
      </c>
      <c r="G7" s="54">
        <v>15</v>
      </c>
      <c r="H7" s="54"/>
      <c r="I7" s="55">
        <v>8</v>
      </c>
      <c r="J7" s="55">
        <v>49</v>
      </c>
      <c r="K7" s="55">
        <v>0</v>
      </c>
      <c r="L7" s="56">
        <v>8</v>
      </c>
      <c r="M7" s="56">
        <v>52</v>
      </c>
      <c r="N7" s="56">
        <v>20</v>
      </c>
      <c r="O7" s="54">
        <v>10</v>
      </c>
      <c r="P7" s="54">
        <v>40</v>
      </c>
      <c r="Q7" s="54">
        <v>45</v>
      </c>
      <c r="R7" s="57">
        <v>10</v>
      </c>
      <c r="S7" s="57">
        <v>45</v>
      </c>
      <c r="T7" s="57">
        <v>6</v>
      </c>
      <c r="U7" s="58">
        <v>12</v>
      </c>
      <c r="V7" s="58">
        <v>9</v>
      </c>
      <c r="W7" s="59">
        <v>19</v>
      </c>
      <c r="Y7" s="48">
        <f>INT(AM7/3600)</f>
        <v>4</v>
      </c>
      <c r="Z7" s="48">
        <f>INT((AM7-Y7*3600)/60)</f>
        <v>46</v>
      </c>
      <c r="AA7" s="48">
        <f>AM7-(Y7*3600+Z7*60)</f>
        <v>38</v>
      </c>
      <c r="AC7" s="48">
        <f>INT(AN7/3600)</f>
        <v>4</v>
      </c>
      <c r="AD7" s="48">
        <f>INT((AN7-AC7*3600)/60)</f>
        <v>52</v>
      </c>
      <c r="AE7" s="48">
        <f>AN7-(AC7*3600+AD7*60)</f>
        <v>21.959999999999127</v>
      </c>
      <c r="AG7" s="62">
        <f>AG6+1</f>
        <v>4</v>
      </c>
      <c r="AI7" s="48">
        <f>(N7+M7*60+L7*3600)-(K7+J7*60+I7*3600)</f>
        <v>200</v>
      </c>
      <c r="AJ7" s="48">
        <f>(T7+S7*60+R7*3600)-(Q7+P7*60+O7*3600)</f>
        <v>261</v>
      </c>
      <c r="AK7" s="48">
        <f>AI7+AJ7</f>
        <v>461</v>
      </c>
      <c r="AL7" s="48">
        <f>(W7+V7*60+U7*3600)-(H7+G7*60+F7*3600)</f>
        <v>17659</v>
      </c>
      <c r="AM7" s="49">
        <f>ABS(AL7-AK7)</f>
        <v>17198</v>
      </c>
      <c r="AN7" s="50">
        <f>AM7*(0.01*(100+E7))</f>
        <v>17541.96</v>
      </c>
      <c r="AO7" s="15" t="str">
        <f>IF(D7="","",IF(D7&lt;25,"C",IF(D7&lt;28.01,"B","A")))</f>
        <v>A</v>
      </c>
    </row>
    <row r="8" spans="1:41" ht="12.75">
      <c r="A8" s="80">
        <v>11</v>
      </c>
      <c r="B8" s="69" t="s">
        <v>75</v>
      </c>
      <c r="C8" s="69" t="s">
        <v>181</v>
      </c>
      <c r="D8" s="76">
        <v>29</v>
      </c>
      <c r="E8" s="80">
        <v>1</v>
      </c>
      <c r="F8" s="54">
        <v>7</v>
      </c>
      <c r="G8" s="54">
        <v>45</v>
      </c>
      <c r="H8" s="54"/>
      <c r="I8" s="55">
        <v>9</v>
      </c>
      <c r="J8" s="55">
        <v>17</v>
      </c>
      <c r="K8" s="55">
        <v>34</v>
      </c>
      <c r="L8" s="56">
        <v>9</v>
      </c>
      <c r="M8" s="56">
        <v>21</v>
      </c>
      <c r="N8" s="56">
        <v>57</v>
      </c>
      <c r="O8" s="54">
        <v>11</v>
      </c>
      <c r="P8" s="54">
        <v>13</v>
      </c>
      <c r="Q8" s="54">
        <v>54</v>
      </c>
      <c r="R8" s="57">
        <v>11</v>
      </c>
      <c r="S8" s="57">
        <v>26</v>
      </c>
      <c r="T8" s="57">
        <v>36</v>
      </c>
      <c r="U8" s="58">
        <v>12</v>
      </c>
      <c r="V8" s="58">
        <v>54</v>
      </c>
      <c r="W8" s="59">
        <v>3</v>
      </c>
      <c r="Y8" s="48">
        <f>INT(AM8/3600)</f>
        <v>4</v>
      </c>
      <c r="Z8" s="48">
        <f>INT((AM8-Y8*3600)/60)</f>
        <v>51</v>
      </c>
      <c r="AA8" s="48">
        <f>AM8-(Y8*3600+Z8*60)</f>
        <v>58</v>
      </c>
      <c r="AC8" s="48">
        <f>INT(AN8/3600)</f>
        <v>4</v>
      </c>
      <c r="AD8" s="48">
        <f>INT((AN8-AC8*3600)/60)</f>
        <v>54</v>
      </c>
      <c r="AE8" s="48">
        <f>AN8-(AC8*3600+AD8*60)</f>
        <v>53.18000000000029</v>
      </c>
      <c r="AG8" s="62">
        <f>AG7+1</f>
        <v>5</v>
      </c>
      <c r="AI8" s="48">
        <f>(N8+M8*60+L8*3600)-(K8+J8*60+I8*3600)</f>
        <v>263</v>
      </c>
      <c r="AJ8" s="48">
        <f>(T8+S8*60+R8*3600)-(Q8+P8*60+O8*3600)</f>
        <v>762</v>
      </c>
      <c r="AK8" s="48">
        <f>AI8+AJ8</f>
        <v>1025</v>
      </c>
      <c r="AL8" s="48">
        <f>(W8+V8*60+U8*3600)-(H8+G8*60+F8*3600)</f>
        <v>18543</v>
      </c>
      <c r="AM8" s="49">
        <f>ABS(AL8-AK8)</f>
        <v>17518</v>
      </c>
      <c r="AN8" s="50">
        <f>AM8*(0.01*(100+E8))</f>
        <v>17693.18</v>
      </c>
      <c r="AO8" s="15" t="str">
        <f>IF(D8="","",IF(D8&lt;25,"C",IF(D8&lt;28.01,"B","A")))</f>
        <v>A</v>
      </c>
    </row>
    <row r="9" spans="1:41" ht="12.75">
      <c r="A9" s="80">
        <v>335</v>
      </c>
      <c r="B9" s="69" t="s">
        <v>69</v>
      </c>
      <c r="C9" s="69" t="s">
        <v>70</v>
      </c>
      <c r="D9" s="76">
        <v>30</v>
      </c>
      <c r="E9" s="80">
        <v>2</v>
      </c>
      <c r="F9" s="54">
        <v>8</v>
      </c>
      <c r="G9" s="54">
        <v>15</v>
      </c>
      <c r="H9" s="54"/>
      <c r="I9" s="55">
        <v>9</v>
      </c>
      <c r="J9" s="55">
        <v>43</v>
      </c>
      <c r="K9" s="55">
        <v>53</v>
      </c>
      <c r="L9" s="56">
        <v>9</v>
      </c>
      <c r="M9" s="56">
        <v>47</v>
      </c>
      <c r="N9" s="56">
        <v>45</v>
      </c>
      <c r="O9" s="54">
        <v>11</v>
      </c>
      <c r="P9" s="54">
        <v>47</v>
      </c>
      <c r="Q9" s="54">
        <v>47</v>
      </c>
      <c r="R9" s="57">
        <v>11</v>
      </c>
      <c r="S9" s="57">
        <v>51</v>
      </c>
      <c r="T9" s="57">
        <v>27</v>
      </c>
      <c r="U9" s="58">
        <v>13</v>
      </c>
      <c r="V9" s="58">
        <v>13</v>
      </c>
      <c r="W9" s="59">
        <v>15</v>
      </c>
      <c r="Y9" s="48">
        <f t="shared" si="0"/>
        <v>4</v>
      </c>
      <c r="Z9" s="48">
        <f t="shared" si="1"/>
        <v>50</v>
      </c>
      <c r="AA9" s="48">
        <f t="shared" si="2"/>
        <v>43</v>
      </c>
      <c r="AC9" s="48">
        <f t="shared" si="3"/>
        <v>4</v>
      </c>
      <c r="AD9" s="48">
        <f t="shared" si="4"/>
        <v>56</v>
      </c>
      <c r="AE9" s="48">
        <f t="shared" si="5"/>
        <v>31.860000000000582</v>
      </c>
      <c r="AG9" s="62">
        <f t="shared" si="6"/>
        <v>6</v>
      </c>
      <c r="AI9" s="48">
        <f t="shared" si="7"/>
        <v>232</v>
      </c>
      <c r="AJ9" s="48">
        <f t="shared" si="8"/>
        <v>220</v>
      </c>
      <c r="AK9" s="48">
        <f t="shared" si="9"/>
        <v>452</v>
      </c>
      <c r="AL9" s="48">
        <f t="shared" si="10"/>
        <v>17895</v>
      </c>
      <c r="AM9" s="49">
        <f t="shared" si="11"/>
        <v>17443</v>
      </c>
      <c r="AN9" s="50">
        <f t="shared" si="12"/>
        <v>17791.86</v>
      </c>
      <c r="AO9" s="15" t="str">
        <f t="shared" si="13"/>
        <v>A</v>
      </c>
    </row>
    <row r="10" spans="1:41" ht="12.75">
      <c r="A10" s="80">
        <v>22</v>
      </c>
      <c r="B10" s="69" t="s">
        <v>32</v>
      </c>
      <c r="C10" s="69" t="s">
        <v>33</v>
      </c>
      <c r="D10" s="76">
        <v>29.5</v>
      </c>
      <c r="E10" s="80">
        <v>1</v>
      </c>
      <c r="F10" s="54">
        <v>8</v>
      </c>
      <c r="G10" s="54">
        <v>0</v>
      </c>
      <c r="H10" s="54"/>
      <c r="I10" s="55">
        <v>9</v>
      </c>
      <c r="J10" s="55">
        <v>36</v>
      </c>
      <c r="K10" s="55">
        <v>31</v>
      </c>
      <c r="L10" s="56">
        <v>9</v>
      </c>
      <c r="M10" s="56">
        <v>40</v>
      </c>
      <c r="N10" s="56">
        <v>37</v>
      </c>
      <c r="O10" s="54">
        <v>12</v>
      </c>
      <c r="P10" s="54">
        <v>1</v>
      </c>
      <c r="Q10" s="54">
        <v>32</v>
      </c>
      <c r="R10" s="57">
        <v>12</v>
      </c>
      <c r="S10" s="57">
        <v>6</v>
      </c>
      <c r="T10" s="57">
        <v>29</v>
      </c>
      <c r="U10" s="58">
        <v>13</v>
      </c>
      <c r="V10" s="58">
        <v>48</v>
      </c>
      <c r="W10" s="59">
        <v>30</v>
      </c>
      <c r="Y10" s="48">
        <f>INT(AM10/3600)</f>
        <v>5</v>
      </c>
      <c r="Z10" s="48">
        <f>INT((AM10-Y10*3600)/60)</f>
        <v>39</v>
      </c>
      <c r="AA10" s="48">
        <f>AM10-(Y10*3600+Z10*60)</f>
        <v>27</v>
      </c>
      <c r="AC10" s="48">
        <f>INT(AN10/3600)</f>
        <v>5</v>
      </c>
      <c r="AD10" s="48">
        <f>INT((AN10-AC10*3600)/60)</f>
        <v>42</v>
      </c>
      <c r="AE10" s="48">
        <f>AN10-(AC10*3600+AD10*60)</f>
        <v>50.67000000000189</v>
      </c>
      <c r="AG10" s="62">
        <f t="shared" si="6"/>
        <v>7</v>
      </c>
      <c r="AI10" s="48">
        <f>(N10+M10*60+L10*3600)-(K10+J10*60+I10*3600)</f>
        <v>246</v>
      </c>
      <c r="AJ10" s="48">
        <f>(T10+S10*60+R10*3600)-(Q10+P10*60+O10*3600)</f>
        <v>297</v>
      </c>
      <c r="AK10" s="48">
        <f>AI10+AJ10</f>
        <v>543</v>
      </c>
      <c r="AL10" s="48">
        <f>(W10+V10*60+U10*3600)-(H10+G10*60+F10*3600)</f>
        <v>20910</v>
      </c>
      <c r="AM10" s="49">
        <f>ABS(AL10-AK10)</f>
        <v>20367</v>
      </c>
      <c r="AN10" s="50">
        <f>AM10*(0.01*(100+E10))</f>
        <v>20570.670000000002</v>
      </c>
      <c r="AO10" s="15" t="str">
        <f>IF(D10="","",IF(D10&lt;25,"C",IF(D10&lt;28.01,"B","A")))</f>
        <v>A</v>
      </c>
    </row>
    <row r="11" spans="1:41" ht="12.75">
      <c r="A11" s="80">
        <v>305</v>
      </c>
      <c r="B11" s="69" t="s">
        <v>191</v>
      </c>
      <c r="C11" s="69" t="s">
        <v>192</v>
      </c>
      <c r="D11" s="76">
        <v>30</v>
      </c>
      <c r="E11" s="80">
        <v>-22</v>
      </c>
      <c r="F11" s="54">
        <v>6</v>
      </c>
      <c r="G11" s="54">
        <v>45</v>
      </c>
      <c r="H11" s="54"/>
      <c r="I11" s="55">
        <v>8</v>
      </c>
      <c r="J11" s="55">
        <v>52</v>
      </c>
      <c r="K11" s="55">
        <v>20</v>
      </c>
      <c r="L11" s="56">
        <v>9</v>
      </c>
      <c r="M11" s="56">
        <v>23</v>
      </c>
      <c r="N11" s="56">
        <v>26</v>
      </c>
      <c r="O11" s="54">
        <v>12</v>
      </c>
      <c r="P11" s="54">
        <v>32</v>
      </c>
      <c r="Q11" s="54">
        <v>42</v>
      </c>
      <c r="R11" s="57">
        <v>12</v>
      </c>
      <c r="S11" s="57">
        <v>37</v>
      </c>
      <c r="T11" s="57">
        <v>53</v>
      </c>
      <c r="U11" s="58">
        <v>14</v>
      </c>
      <c r="V11" s="58">
        <v>46</v>
      </c>
      <c r="W11" s="59">
        <v>29</v>
      </c>
      <c r="Y11" s="48">
        <f t="shared" si="0"/>
        <v>7</v>
      </c>
      <c r="Z11" s="48">
        <f t="shared" si="1"/>
        <v>25</v>
      </c>
      <c r="AA11" s="48">
        <f t="shared" si="2"/>
        <v>12</v>
      </c>
      <c r="AC11" s="48">
        <f t="shared" si="3"/>
        <v>5</v>
      </c>
      <c r="AD11" s="48">
        <f t="shared" si="4"/>
        <v>47</v>
      </c>
      <c r="AE11" s="48">
        <f t="shared" si="5"/>
        <v>15.360000000000582</v>
      </c>
      <c r="AG11" s="62">
        <f t="shared" si="6"/>
        <v>8</v>
      </c>
      <c r="AI11" s="48">
        <f t="shared" si="7"/>
        <v>1866</v>
      </c>
      <c r="AJ11" s="48">
        <f t="shared" si="8"/>
        <v>311</v>
      </c>
      <c r="AK11" s="48">
        <f t="shared" si="9"/>
        <v>2177</v>
      </c>
      <c r="AL11" s="48">
        <f t="shared" si="10"/>
        <v>28889</v>
      </c>
      <c r="AM11" s="49">
        <f t="shared" si="11"/>
        <v>26712</v>
      </c>
      <c r="AN11" s="50">
        <f t="shared" si="12"/>
        <v>20835.36</v>
      </c>
      <c r="AO11" s="15" t="str">
        <f t="shared" si="13"/>
        <v>A</v>
      </c>
    </row>
    <row r="12" spans="1:41" ht="12.75">
      <c r="A12" s="80">
        <v>3</v>
      </c>
      <c r="B12" s="69" t="s">
        <v>26</v>
      </c>
      <c r="C12" s="69" t="s">
        <v>27</v>
      </c>
      <c r="D12" s="76">
        <v>38</v>
      </c>
      <c r="E12" s="80">
        <v>8</v>
      </c>
      <c r="F12" s="54">
        <v>8</v>
      </c>
      <c r="G12" s="54">
        <v>0</v>
      </c>
      <c r="H12" s="54"/>
      <c r="I12" s="55">
        <v>9</v>
      </c>
      <c r="J12" s="55">
        <v>26</v>
      </c>
      <c r="K12" s="55">
        <v>35</v>
      </c>
      <c r="L12" s="56">
        <v>9</v>
      </c>
      <c r="M12" s="56">
        <v>29</v>
      </c>
      <c r="N12" s="56">
        <v>56</v>
      </c>
      <c r="O12" s="54">
        <v>12</v>
      </c>
      <c r="P12" s="54">
        <v>8</v>
      </c>
      <c r="Q12" s="54">
        <v>11</v>
      </c>
      <c r="R12" s="57">
        <v>12</v>
      </c>
      <c r="S12" s="57">
        <v>11</v>
      </c>
      <c r="T12" s="57">
        <v>20</v>
      </c>
      <c r="U12" s="58">
        <v>13</v>
      </c>
      <c r="V12" s="58">
        <v>33</v>
      </c>
      <c r="W12" s="59">
        <v>34</v>
      </c>
      <c r="Y12" s="48">
        <f>INT(AM12/3600)</f>
        <v>5</v>
      </c>
      <c r="Z12" s="48">
        <f>INT((AM12-Y12*3600)/60)</f>
        <v>27</v>
      </c>
      <c r="AA12" s="48">
        <f>AM12-(Y12*3600+Z12*60)</f>
        <v>4</v>
      </c>
      <c r="AC12" s="48">
        <f>INT(AN12/3600)</f>
        <v>5</v>
      </c>
      <c r="AD12" s="48">
        <f>INT((AN12-AC12*3600)/60)</f>
        <v>53</v>
      </c>
      <c r="AE12" s="48">
        <f>AN12-(AC12*3600+AD12*60)</f>
        <v>13.920000000001892</v>
      </c>
      <c r="AG12" s="62">
        <f>AG11+1</f>
        <v>9</v>
      </c>
      <c r="AI12" s="48">
        <f>(N12+M12*60+L12*3600)-(K12+J12*60+I12*3600)</f>
        <v>201</v>
      </c>
      <c r="AJ12" s="48">
        <f>(T12+S12*60+R12*3600)-(Q12+P12*60+O12*3600)</f>
        <v>189</v>
      </c>
      <c r="AK12" s="48">
        <f>AI12+AJ12</f>
        <v>390</v>
      </c>
      <c r="AL12" s="48">
        <f>(W12+V12*60+U12*3600)-(H12+G12*60+F12*3600)</f>
        <v>20014</v>
      </c>
      <c r="AM12" s="49">
        <f>ABS(AL12-AK12)</f>
        <v>19624</v>
      </c>
      <c r="AN12" s="50">
        <f>AM12*(0.01*(100+E12))</f>
        <v>21193.920000000002</v>
      </c>
      <c r="AO12" s="15" t="str">
        <f>IF(D12="","",IF(D12&lt;25,"C",IF(D12&lt;28.01,"B","A")))</f>
        <v>A</v>
      </c>
    </row>
    <row r="13" spans="1:41" ht="12.75">
      <c r="A13" s="80">
        <v>135</v>
      </c>
      <c r="B13" s="69" t="s">
        <v>188</v>
      </c>
      <c r="C13" s="69" t="s">
        <v>189</v>
      </c>
      <c r="D13" s="76">
        <v>29</v>
      </c>
      <c r="E13" s="80">
        <v>-7</v>
      </c>
      <c r="F13" s="54">
        <v>7</v>
      </c>
      <c r="G13" s="54">
        <v>0</v>
      </c>
      <c r="H13" s="54"/>
      <c r="I13" s="55">
        <v>8</v>
      </c>
      <c r="J13" s="55">
        <v>53</v>
      </c>
      <c r="K13" s="55">
        <v>41</v>
      </c>
      <c r="L13" s="56">
        <v>9</v>
      </c>
      <c r="M13" s="56">
        <v>20</v>
      </c>
      <c r="N13" s="56">
        <v>27</v>
      </c>
      <c r="O13" s="54">
        <v>13</v>
      </c>
      <c r="P13" s="54">
        <v>20</v>
      </c>
      <c r="Q13" s="54">
        <v>10</v>
      </c>
      <c r="R13" s="57">
        <v>13</v>
      </c>
      <c r="S13" s="57">
        <v>37</v>
      </c>
      <c r="T13" s="57">
        <v>5</v>
      </c>
      <c r="U13" s="58">
        <v>15</v>
      </c>
      <c r="V13" s="58">
        <v>16</v>
      </c>
      <c r="W13" s="59">
        <v>59</v>
      </c>
      <c r="Y13" s="48">
        <f t="shared" si="0"/>
        <v>7</v>
      </c>
      <c r="Z13" s="48">
        <f t="shared" si="1"/>
        <v>33</v>
      </c>
      <c r="AA13" s="48">
        <f t="shared" si="2"/>
        <v>18</v>
      </c>
      <c r="AC13" s="48">
        <f t="shared" si="3"/>
        <v>7</v>
      </c>
      <c r="AD13" s="48">
        <f t="shared" si="4"/>
        <v>1</v>
      </c>
      <c r="AE13" s="48">
        <f t="shared" si="5"/>
        <v>34.140000000003056</v>
      </c>
      <c r="AG13" s="62">
        <f t="shared" si="6"/>
        <v>10</v>
      </c>
      <c r="AI13" s="48">
        <f t="shared" si="7"/>
        <v>1606</v>
      </c>
      <c r="AJ13" s="48">
        <f t="shared" si="8"/>
        <v>1015</v>
      </c>
      <c r="AK13" s="48">
        <f t="shared" si="9"/>
        <v>2621</v>
      </c>
      <c r="AL13" s="48">
        <f t="shared" si="10"/>
        <v>29819</v>
      </c>
      <c r="AM13" s="49">
        <f t="shared" si="11"/>
        <v>27198</v>
      </c>
      <c r="AN13" s="50">
        <f t="shared" si="12"/>
        <v>25294.140000000003</v>
      </c>
      <c r="AO13" s="15" t="str">
        <f t="shared" si="13"/>
        <v>A</v>
      </c>
    </row>
    <row r="14" spans="1:23" ht="12.75">
      <c r="A14" s="80"/>
      <c r="B14" s="69"/>
      <c r="C14" s="69"/>
      <c r="D14" s="76"/>
      <c r="E14" s="80"/>
      <c r="F14" s="54"/>
      <c r="G14" s="54"/>
      <c r="H14" s="54"/>
      <c r="I14" s="55"/>
      <c r="J14" s="55"/>
      <c r="K14" s="55"/>
      <c r="L14" s="56"/>
      <c r="M14" s="56"/>
      <c r="N14" s="56"/>
      <c r="O14" s="54"/>
      <c r="P14" s="54"/>
      <c r="Q14" s="54"/>
      <c r="R14" s="57"/>
      <c r="S14" s="57"/>
      <c r="T14" s="57"/>
      <c r="U14" s="58"/>
      <c r="V14" s="58"/>
      <c r="W14" s="59"/>
    </row>
    <row r="15" spans="1:23" ht="12.75">
      <c r="A15" s="86" t="s">
        <v>197</v>
      </c>
      <c r="B15" s="69"/>
      <c r="C15" s="69"/>
      <c r="D15" s="76"/>
      <c r="E15" s="80"/>
      <c r="F15" s="54"/>
      <c r="G15" s="54"/>
      <c r="H15" s="54"/>
      <c r="I15" s="55"/>
      <c r="J15" s="55"/>
      <c r="K15" s="55"/>
      <c r="L15" s="56"/>
      <c r="M15" s="56"/>
      <c r="N15" s="56"/>
      <c r="O15" s="54"/>
      <c r="P15" s="54"/>
      <c r="Q15" s="54"/>
      <c r="R15" s="57"/>
      <c r="S15" s="57"/>
      <c r="T15" s="57"/>
      <c r="U15" s="58"/>
      <c r="V15" s="58"/>
      <c r="W15" s="59"/>
    </row>
    <row r="16" spans="1:41" ht="12.75">
      <c r="A16" s="80">
        <v>334</v>
      </c>
      <c r="B16" s="69" t="s">
        <v>67</v>
      </c>
      <c r="C16" s="69" t="s">
        <v>68</v>
      </c>
      <c r="D16" s="76">
        <v>25.1</v>
      </c>
      <c r="E16" s="80">
        <v>-10</v>
      </c>
      <c r="F16" s="54">
        <v>6</v>
      </c>
      <c r="G16" s="54">
        <v>0</v>
      </c>
      <c r="H16" s="54"/>
      <c r="I16" s="55">
        <v>7</v>
      </c>
      <c r="J16" s="55">
        <v>34</v>
      </c>
      <c r="K16" s="55">
        <v>53</v>
      </c>
      <c r="L16" s="56">
        <v>7</v>
      </c>
      <c r="M16" s="56">
        <v>38</v>
      </c>
      <c r="N16" s="56">
        <v>25</v>
      </c>
      <c r="O16" s="54">
        <v>9</v>
      </c>
      <c r="P16" s="54">
        <v>39</v>
      </c>
      <c r="Q16" s="54">
        <v>55</v>
      </c>
      <c r="R16" s="57">
        <v>9</v>
      </c>
      <c r="S16" s="57">
        <v>43</v>
      </c>
      <c r="T16" s="57">
        <v>34</v>
      </c>
      <c r="U16" s="58">
        <v>11</v>
      </c>
      <c r="V16" s="58">
        <v>14</v>
      </c>
      <c r="W16" s="59">
        <v>23</v>
      </c>
      <c r="Y16" s="48">
        <f t="shared" si="0"/>
        <v>5</v>
      </c>
      <c r="Z16" s="48">
        <f t="shared" si="1"/>
        <v>7</v>
      </c>
      <c r="AA16" s="48">
        <f t="shared" si="2"/>
        <v>12</v>
      </c>
      <c r="AC16" s="48">
        <f t="shared" si="3"/>
        <v>4</v>
      </c>
      <c r="AD16" s="48">
        <f t="shared" si="4"/>
        <v>36</v>
      </c>
      <c r="AE16" s="48">
        <f t="shared" si="5"/>
        <v>28.799999999999272</v>
      </c>
      <c r="AG16" s="62">
        <v>1</v>
      </c>
      <c r="AI16" s="48">
        <f t="shared" si="7"/>
        <v>212</v>
      </c>
      <c r="AJ16" s="48">
        <f t="shared" si="8"/>
        <v>219</v>
      </c>
      <c r="AK16" s="48">
        <f t="shared" si="9"/>
        <v>431</v>
      </c>
      <c r="AL16" s="48">
        <f t="shared" si="10"/>
        <v>18863</v>
      </c>
      <c r="AM16" s="49">
        <f t="shared" si="11"/>
        <v>18432</v>
      </c>
      <c r="AN16" s="50">
        <f t="shared" si="12"/>
        <v>16588.8</v>
      </c>
      <c r="AO16" s="15" t="str">
        <f t="shared" si="13"/>
        <v>B</v>
      </c>
    </row>
    <row r="17" spans="1:41" ht="12.75">
      <c r="A17" s="80">
        <v>303</v>
      </c>
      <c r="B17" s="69" t="s">
        <v>179</v>
      </c>
      <c r="C17" s="69" t="s">
        <v>184</v>
      </c>
      <c r="D17" s="76">
        <v>25</v>
      </c>
      <c r="E17" s="80">
        <v>-10</v>
      </c>
      <c r="F17" s="54">
        <v>6</v>
      </c>
      <c r="G17" s="54">
        <v>15</v>
      </c>
      <c r="H17" s="54"/>
      <c r="I17" s="55">
        <v>7</v>
      </c>
      <c r="J17" s="55">
        <v>57</v>
      </c>
      <c r="K17" s="55">
        <v>30</v>
      </c>
      <c r="L17" s="56">
        <v>8</v>
      </c>
      <c r="M17" s="56">
        <v>1</v>
      </c>
      <c r="N17" s="56">
        <v>17</v>
      </c>
      <c r="O17" s="54">
        <v>9</v>
      </c>
      <c r="P17" s="54">
        <v>56</v>
      </c>
      <c r="Q17" s="54">
        <v>27</v>
      </c>
      <c r="R17" s="57">
        <v>10</v>
      </c>
      <c r="S17" s="57">
        <v>9</v>
      </c>
      <c r="T17" s="57">
        <v>0</v>
      </c>
      <c r="U17" s="58">
        <v>11</v>
      </c>
      <c r="V17" s="58">
        <v>39</v>
      </c>
      <c r="W17" s="59">
        <v>17</v>
      </c>
      <c r="Y17" s="48">
        <f t="shared" si="0"/>
        <v>5</v>
      </c>
      <c r="Z17" s="48">
        <f t="shared" si="1"/>
        <v>7</v>
      </c>
      <c r="AA17" s="48">
        <f t="shared" si="2"/>
        <v>57</v>
      </c>
      <c r="AC17" s="48">
        <f t="shared" si="3"/>
        <v>4</v>
      </c>
      <c r="AD17" s="48">
        <f t="shared" si="4"/>
        <v>37</v>
      </c>
      <c r="AE17" s="48">
        <f t="shared" si="5"/>
        <v>9.299999999999272</v>
      </c>
      <c r="AG17" s="62">
        <f t="shared" si="6"/>
        <v>2</v>
      </c>
      <c r="AI17" s="48">
        <f t="shared" si="7"/>
        <v>227</v>
      </c>
      <c r="AJ17" s="48">
        <f t="shared" si="8"/>
        <v>753</v>
      </c>
      <c r="AK17" s="48">
        <f t="shared" si="9"/>
        <v>980</v>
      </c>
      <c r="AL17" s="48">
        <f t="shared" si="10"/>
        <v>19457</v>
      </c>
      <c r="AM17" s="49">
        <f t="shared" si="11"/>
        <v>18477</v>
      </c>
      <c r="AN17" s="50">
        <f t="shared" si="12"/>
        <v>16629.3</v>
      </c>
      <c r="AO17" s="15" t="str">
        <f t="shared" si="13"/>
        <v>B</v>
      </c>
    </row>
    <row r="18" spans="1:41" ht="12.75">
      <c r="A18" s="80">
        <v>227</v>
      </c>
      <c r="B18" s="69" t="s">
        <v>51</v>
      </c>
      <c r="C18" s="69" t="s">
        <v>52</v>
      </c>
      <c r="D18" s="76">
        <v>28</v>
      </c>
      <c r="E18" s="80">
        <v>-7</v>
      </c>
      <c r="F18" s="54">
        <v>7</v>
      </c>
      <c r="G18" s="54">
        <v>15</v>
      </c>
      <c r="H18" s="54"/>
      <c r="I18" s="55">
        <v>8</v>
      </c>
      <c r="J18" s="55">
        <v>52</v>
      </c>
      <c r="K18" s="55">
        <v>39</v>
      </c>
      <c r="L18" s="56">
        <v>9</v>
      </c>
      <c r="M18" s="56">
        <v>18</v>
      </c>
      <c r="N18" s="56">
        <v>31</v>
      </c>
      <c r="O18" s="54">
        <v>11</v>
      </c>
      <c r="P18" s="54">
        <v>16</v>
      </c>
      <c r="Q18" s="54">
        <v>56</v>
      </c>
      <c r="R18" s="57">
        <v>11</v>
      </c>
      <c r="S18" s="57">
        <v>29</v>
      </c>
      <c r="T18" s="57">
        <v>24</v>
      </c>
      <c r="U18" s="58">
        <v>12</v>
      </c>
      <c r="V18" s="58">
        <v>59</v>
      </c>
      <c r="W18" s="59">
        <v>18</v>
      </c>
      <c r="Y18" s="48">
        <f t="shared" si="0"/>
        <v>5</v>
      </c>
      <c r="Z18" s="48">
        <f t="shared" si="1"/>
        <v>5</v>
      </c>
      <c r="AA18" s="48">
        <f t="shared" si="2"/>
        <v>58</v>
      </c>
      <c r="AC18" s="48">
        <f t="shared" si="3"/>
        <v>4</v>
      </c>
      <c r="AD18" s="48">
        <f t="shared" si="4"/>
        <v>44</v>
      </c>
      <c r="AE18" s="48">
        <f t="shared" si="5"/>
        <v>32.94000000000233</v>
      </c>
      <c r="AG18" s="62">
        <f>AG17+1</f>
        <v>3</v>
      </c>
      <c r="AI18" s="48">
        <f t="shared" si="7"/>
        <v>1552</v>
      </c>
      <c r="AJ18" s="48">
        <f t="shared" si="8"/>
        <v>748</v>
      </c>
      <c r="AK18" s="48">
        <f t="shared" si="9"/>
        <v>2300</v>
      </c>
      <c r="AL18" s="48">
        <f t="shared" si="10"/>
        <v>20658</v>
      </c>
      <c r="AM18" s="49">
        <f t="shared" si="11"/>
        <v>18358</v>
      </c>
      <c r="AN18" s="50">
        <f t="shared" si="12"/>
        <v>17072.940000000002</v>
      </c>
      <c r="AO18" s="15" t="str">
        <f t="shared" si="13"/>
        <v>B</v>
      </c>
    </row>
    <row r="19" spans="1:41" ht="12.75">
      <c r="A19" s="80">
        <v>307</v>
      </c>
      <c r="B19" s="69" t="s">
        <v>63</v>
      </c>
      <c r="C19" s="69" t="s">
        <v>193</v>
      </c>
      <c r="D19" s="76">
        <v>28</v>
      </c>
      <c r="E19" s="80">
        <v>-7</v>
      </c>
      <c r="F19" s="54">
        <v>8</v>
      </c>
      <c r="G19" s="54">
        <v>0</v>
      </c>
      <c r="H19" s="54"/>
      <c r="I19" s="55">
        <v>9</v>
      </c>
      <c r="J19" s="55">
        <v>48</v>
      </c>
      <c r="K19" s="55">
        <v>27</v>
      </c>
      <c r="L19" s="56">
        <v>9</v>
      </c>
      <c r="M19" s="56">
        <v>52</v>
      </c>
      <c r="N19" s="56">
        <v>29</v>
      </c>
      <c r="O19" s="54">
        <v>11</v>
      </c>
      <c r="P19" s="54">
        <v>46</v>
      </c>
      <c r="Q19" s="54">
        <v>47</v>
      </c>
      <c r="R19" s="57">
        <v>11</v>
      </c>
      <c r="S19" s="57">
        <v>50</v>
      </c>
      <c r="T19" s="57">
        <v>29</v>
      </c>
      <c r="U19" s="58">
        <v>13</v>
      </c>
      <c r="V19" s="58">
        <v>16</v>
      </c>
      <c r="W19" s="59">
        <v>44</v>
      </c>
      <c r="Y19" s="48">
        <f t="shared" si="0"/>
        <v>5</v>
      </c>
      <c r="Z19" s="48">
        <f t="shared" si="1"/>
        <v>9</v>
      </c>
      <c r="AA19" s="48">
        <f t="shared" si="2"/>
        <v>0</v>
      </c>
      <c r="AC19" s="48">
        <f t="shared" si="3"/>
        <v>4</v>
      </c>
      <c r="AD19" s="48">
        <f t="shared" si="4"/>
        <v>47</v>
      </c>
      <c r="AE19" s="48">
        <f t="shared" si="5"/>
        <v>22.200000000000728</v>
      </c>
      <c r="AG19" s="62">
        <f t="shared" si="6"/>
        <v>4</v>
      </c>
      <c r="AI19" s="48">
        <f t="shared" si="7"/>
        <v>242</v>
      </c>
      <c r="AJ19" s="48">
        <f t="shared" si="8"/>
        <v>222</v>
      </c>
      <c r="AK19" s="48">
        <f t="shared" si="9"/>
        <v>464</v>
      </c>
      <c r="AL19" s="48">
        <f t="shared" si="10"/>
        <v>19004</v>
      </c>
      <c r="AM19" s="49">
        <f t="shared" si="11"/>
        <v>18540</v>
      </c>
      <c r="AN19" s="50">
        <f t="shared" si="12"/>
        <v>17242.2</v>
      </c>
      <c r="AO19" s="15" t="str">
        <f t="shared" si="13"/>
        <v>B</v>
      </c>
    </row>
    <row r="20" spans="1:41" ht="12.75">
      <c r="A20" s="80">
        <v>24</v>
      </c>
      <c r="B20" s="69" t="s">
        <v>34</v>
      </c>
      <c r="C20" s="69" t="s">
        <v>35</v>
      </c>
      <c r="D20" s="76">
        <v>27.8</v>
      </c>
      <c r="E20" s="80">
        <v>-10</v>
      </c>
      <c r="F20" s="54">
        <v>7</v>
      </c>
      <c r="G20" s="54">
        <v>0</v>
      </c>
      <c r="H20" s="54"/>
      <c r="I20" s="55">
        <v>8</v>
      </c>
      <c r="J20" s="55">
        <v>36</v>
      </c>
      <c r="K20" s="55">
        <v>27</v>
      </c>
      <c r="L20" s="56">
        <v>8</v>
      </c>
      <c r="M20" s="56">
        <v>40</v>
      </c>
      <c r="N20" s="56">
        <v>6</v>
      </c>
      <c r="O20" s="54">
        <v>10</v>
      </c>
      <c r="P20" s="54">
        <v>53</v>
      </c>
      <c r="Q20" s="54">
        <v>5</v>
      </c>
      <c r="R20" s="57">
        <v>10</v>
      </c>
      <c r="S20" s="57">
        <v>56</v>
      </c>
      <c r="T20" s="57">
        <v>44</v>
      </c>
      <c r="U20" s="58">
        <v>12</v>
      </c>
      <c r="V20" s="58">
        <v>30</v>
      </c>
      <c r="W20" s="59">
        <v>49</v>
      </c>
      <c r="Y20" s="48">
        <f t="shared" si="0"/>
        <v>5</v>
      </c>
      <c r="Z20" s="48">
        <f t="shared" si="1"/>
        <v>23</v>
      </c>
      <c r="AA20" s="48">
        <f t="shared" si="2"/>
        <v>31</v>
      </c>
      <c r="AC20" s="48">
        <f t="shared" si="3"/>
        <v>4</v>
      </c>
      <c r="AD20" s="48">
        <f t="shared" si="4"/>
        <v>51</v>
      </c>
      <c r="AE20" s="48">
        <f t="shared" si="5"/>
        <v>9.900000000001455</v>
      </c>
      <c r="AG20" s="62">
        <f t="shared" si="6"/>
        <v>5</v>
      </c>
      <c r="AI20" s="48">
        <f t="shared" si="7"/>
        <v>219</v>
      </c>
      <c r="AJ20" s="48">
        <f t="shared" si="8"/>
        <v>219</v>
      </c>
      <c r="AK20" s="48">
        <f t="shared" si="9"/>
        <v>438</v>
      </c>
      <c r="AL20" s="48">
        <f t="shared" si="10"/>
        <v>19849</v>
      </c>
      <c r="AM20" s="49">
        <f t="shared" si="11"/>
        <v>19411</v>
      </c>
      <c r="AN20" s="50">
        <f t="shared" si="12"/>
        <v>17469.9</v>
      </c>
      <c r="AO20" s="15" t="str">
        <f t="shared" si="13"/>
        <v>B</v>
      </c>
    </row>
    <row r="21" spans="1:41" ht="12.75">
      <c r="A21" s="80">
        <v>259</v>
      </c>
      <c r="B21" s="69" t="s">
        <v>53</v>
      </c>
      <c r="C21" s="69" t="s">
        <v>54</v>
      </c>
      <c r="D21" s="76">
        <v>25</v>
      </c>
      <c r="E21" s="80">
        <v>-10</v>
      </c>
      <c r="F21" s="54">
        <v>7</v>
      </c>
      <c r="G21" s="54">
        <v>0</v>
      </c>
      <c r="H21" s="54"/>
      <c r="I21" s="55">
        <v>8</v>
      </c>
      <c r="J21" s="55">
        <v>46</v>
      </c>
      <c r="K21" s="55">
        <v>53</v>
      </c>
      <c r="L21" s="56">
        <v>8</v>
      </c>
      <c r="M21" s="56">
        <v>51</v>
      </c>
      <c r="N21" s="56">
        <v>2</v>
      </c>
      <c r="O21" s="54">
        <v>10</v>
      </c>
      <c r="P21" s="54">
        <v>52</v>
      </c>
      <c r="Q21" s="54">
        <v>34</v>
      </c>
      <c r="R21" s="57">
        <v>10</v>
      </c>
      <c r="S21" s="57">
        <v>56</v>
      </c>
      <c r="T21" s="57">
        <v>17</v>
      </c>
      <c r="U21" s="58">
        <v>12</v>
      </c>
      <c r="V21" s="58">
        <v>48</v>
      </c>
      <c r="W21" s="59">
        <v>2</v>
      </c>
      <c r="Y21" s="48">
        <f t="shared" si="0"/>
        <v>5</v>
      </c>
      <c r="Z21" s="48">
        <f t="shared" si="1"/>
        <v>40</v>
      </c>
      <c r="AA21" s="48">
        <f t="shared" si="2"/>
        <v>10</v>
      </c>
      <c r="AC21" s="48">
        <f t="shared" si="3"/>
        <v>5</v>
      </c>
      <c r="AD21" s="48">
        <f t="shared" si="4"/>
        <v>6</v>
      </c>
      <c r="AE21" s="48">
        <f t="shared" si="5"/>
        <v>9</v>
      </c>
      <c r="AG21" s="62">
        <f t="shared" si="6"/>
        <v>6</v>
      </c>
      <c r="AI21" s="48">
        <f t="shared" si="7"/>
        <v>249</v>
      </c>
      <c r="AJ21" s="48">
        <f t="shared" si="8"/>
        <v>223</v>
      </c>
      <c r="AK21" s="48">
        <f t="shared" si="9"/>
        <v>472</v>
      </c>
      <c r="AL21" s="48">
        <f t="shared" si="10"/>
        <v>20882</v>
      </c>
      <c r="AM21" s="49">
        <f t="shared" si="11"/>
        <v>20410</v>
      </c>
      <c r="AN21" s="50">
        <f t="shared" si="12"/>
        <v>18369</v>
      </c>
      <c r="AO21" s="15" t="str">
        <f t="shared" si="13"/>
        <v>B</v>
      </c>
    </row>
    <row r="22" spans="1:41" ht="12.75">
      <c r="A22" s="80">
        <v>87</v>
      </c>
      <c r="B22" s="69" t="s">
        <v>186</v>
      </c>
      <c r="C22" s="69" t="s">
        <v>187</v>
      </c>
      <c r="D22" s="76">
        <v>25</v>
      </c>
      <c r="E22" s="80">
        <v>-18</v>
      </c>
      <c r="F22" s="54">
        <v>8</v>
      </c>
      <c r="G22" s="54">
        <v>0</v>
      </c>
      <c r="H22" s="54"/>
      <c r="I22" s="55">
        <v>10</v>
      </c>
      <c r="J22" s="55">
        <v>22</v>
      </c>
      <c r="K22" s="55">
        <v>4</v>
      </c>
      <c r="L22" s="56">
        <v>10</v>
      </c>
      <c r="M22" s="56">
        <v>32</v>
      </c>
      <c r="N22" s="56">
        <v>57</v>
      </c>
      <c r="O22" s="54">
        <v>12</v>
      </c>
      <c r="P22" s="54">
        <v>55</v>
      </c>
      <c r="Q22" s="54">
        <v>0</v>
      </c>
      <c r="R22" s="57">
        <v>12</v>
      </c>
      <c r="S22" s="57">
        <v>59</v>
      </c>
      <c r="T22" s="57">
        <v>33</v>
      </c>
      <c r="U22" s="58">
        <v>15</v>
      </c>
      <c r="V22" s="58">
        <v>1</v>
      </c>
      <c r="W22" s="59">
        <v>27</v>
      </c>
      <c r="Y22" s="48">
        <f t="shared" si="0"/>
        <v>6</v>
      </c>
      <c r="Z22" s="48">
        <f t="shared" si="1"/>
        <v>46</v>
      </c>
      <c r="AA22" s="48">
        <f t="shared" si="2"/>
        <v>1</v>
      </c>
      <c r="AC22" s="48">
        <f t="shared" si="3"/>
        <v>5</v>
      </c>
      <c r="AD22" s="48">
        <f t="shared" si="4"/>
        <v>32</v>
      </c>
      <c r="AE22" s="48">
        <f t="shared" si="5"/>
        <v>56.02000000000044</v>
      </c>
      <c r="AG22" s="62">
        <f t="shared" si="6"/>
        <v>7</v>
      </c>
      <c r="AI22" s="48">
        <f t="shared" si="7"/>
        <v>653</v>
      </c>
      <c r="AJ22" s="48">
        <f t="shared" si="8"/>
        <v>273</v>
      </c>
      <c r="AK22" s="48">
        <f t="shared" si="9"/>
        <v>926</v>
      </c>
      <c r="AL22" s="48">
        <f t="shared" si="10"/>
        <v>25287</v>
      </c>
      <c r="AM22" s="49">
        <f t="shared" si="11"/>
        <v>24361</v>
      </c>
      <c r="AN22" s="50">
        <f t="shared" si="12"/>
        <v>19976.02</v>
      </c>
      <c r="AO22" s="15" t="str">
        <f t="shared" si="13"/>
        <v>B</v>
      </c>
    </row>
    <row r="23" spans="1:23" ht="12.75">
      <c r="A23" s="80"/>
      <c r="B23" s="69"/>
      <c r="C23" s="69"/>
      <c r="D23" s="76"/>
      <c r="E23" s="80"/>
      <c r="F23" s="54"/>
      <c r="G23" s="54"/>
      <c r="H23" s="54"/>
      <c r="I23" s="55"/>
      <c r="J23" s="55"/>
      <c r="K23" s="55"/>
      <c r="L23" s="56"/>
      <c r="M23" s="56"/>
      <c r="N23" s="56"/>
      <c r="O23" s="54"/>
      <c r="P23" s="54"/>
      <c r="Q23" s="54"/>
      <c r="R23" s="57"/>
      <c r="S23" s="57"/>
      <c r="T23" s="57"/>
      <c r="U23" s="58"/>
      <c r="V23" s="58"/>
      <c r="W23" s="59"/>
    </row>
    <row r="24" spans="1:23" ht="12.75">
      <c r="A24" s="86" t="s">
        <v>198</v>
      </c>
      <c r="B24" s="69"/>
      <c r="C24" s="69"/>
      <c r="D24" s="76"/>
      <c r="E24" s="80"/>
      <c r="F24" s="54"/>
      <c r="G24" s="54"/>
      <c r="H24" s="54"/>
      <c r="I24" s="55"/>
      <c r="J24" s="55"/>
      <c r="K24" s="55"/>
      <c r="L24" s="56"/>
      <c r="M24" s="56"/>
      <c r="N24" s="56"/>
      <c r="O24" s="54"/>
      <c r="P24" s="54"/>
      <c r="Q24" s="54"/>
      <c r="R24" s="57"/>
      <c r="S24" s="57"/>
      <c r="T24" s="57"/>
      <c r="U24" s="58"/>
      <c r="V24" s="58"/>
      <c r="W24" s="59"/>
    </row>
    <row r="25" spans="1:41" ht="12.75">
      <c r="A25" s="80">
        <v>39</v>
      </c>
      <c r="B25" s="69" t="s">
        <v>36</v>
      </c>
      <c r="C25" s="69" t="s">
        <v>182</v>
      </c>
      <c r="D25" s="76">
        <v>24</v>
      </c>
      <c r="E25" s="80">
        <v>-14</v>
      </c>
      <c r="F25" s="54">
        <v>6</v>
      </c>
      <c r="G25" s="54">
        <v>15</v>
      </c>
      <c r="H25" s="54"/>
      <c r="I25" s="55">
        <v>7</v>
      </c>
      <c r="J25" s="55">
        <v>53</v>
      </c>
      <c r="K25" s="55">
        <v>22</v>
      </c>
      <c r="L25" s="56">
        <v>7</v>
      </c>
      <c r="M25" s="56">
        <v>57</v>
      </c>
      <c r="N25" s="56">
        <v>52</v>
      </c>
      <c r="O25" s="54">
        <v>9</v>
      </c>
      <c r="P25" s="54">
        <v>59</v>
      </c>
      <c r="Q25" s="54">
        <v>42</v>
      </c>
      <c r="R25" s="57">
        <v>10</v>
      </c>
      <c r="S25" s="57">
        <v>14</v>
      </c>
      <c r="T25" s="57">
        <v>14</v>
      </c>
      <c r="U25" s="58">
        <v>11</v>
      </c>
      <c r="V25" s="58">
        <v>43</v>
      </c>
      <c r="W25" s="59">
        <v>45</v>
      </c>
      <c r="Y25" s="48">
        <f>INT(AM25/3600)</f>
        <v>5</v>
      </c>
      <c r="Z25" s="48">
        <f>INT((AM25-Y25*3600)/60)</f>
        <v>9</v>
      </c>
      <c r="AA25" s="48">
        <f>AM25-(Y25*3600+Z25*60)</f>
        <v>43</v>
      </c>
      <c r="AC25" s="48">
        <f>INT(AN25/3600)</f>
        <v>4</v>
      </c>
      <c r="AD25" s="48">
        <f>INT((AN25-AC25*3600)/60)</f>
        <v>26</v>
      </c>
      <c r="AE25" s="48">
        <f>AN25-(AC25*3600+AD25*60)</f>
        <v>21.3799999999992</v>
      </c>
      <c r="AG25" s="62">
        <v>1</v>
      </c>
      <c r="AI25" s="48">
        <f>(N25+M25*60+L25*3600)-(K25+J25*60+I25*3600)</f>
        <v>270</v>
      </c>
      <c r="AJ25" s="48">
        <f>(T25+S25*60+R25*3600)-(Q25+P25*60+O25*3600)</f>
        <v>872</v>
      </c>
      <c r="AK25" s="48">
        <f>AI25+AJ25</f>
        <v>1142</v>
      </c>
      <c r="AL25" s="48">
        <f>(W25+V25*60+U25*3600)-(H25+G25*60+F25*3600)</f>
        <v>19725</v>
      </c>
      <c r="AM25" s="49">
        <f>ABS(AL25-AK25)</f>
        <v>18583</v>
      </c>
      <c r="AN25" s="50">
        <f>AM25*(0.01*(100+E25))</f>
        <v>15981.38</v>
      </c>
      <c r="AO25" s="15" t="str">
        <f>IF(D25="","",IF(D25&lt;25,"C",IF(D25&lt;28.01,"B","A")))</f>
        <v>C</v>
      </c>
    </row>
    <row r="26" spans="1:41" ht="12.75">
      <c r="A26" s="82">
        <v>367</v>
      </c>
      <c r="B26" s="73" t="s">
        <v>165</v>
      </c>
      <c r="C26" s="15" t="s">
        <v>180</v>
      </c>
      <c r="D26" s="78">
        <v>22</v>
      </c>
      <c r="E26" s="80">
        <v>-19</v>
      </c>
      <c r="F26" s="54">
        <v>6</v>
      </c>
      <c r="G26" s="54">
        <v>0</v>
      </c>
      <c r="H26" s="54"/>
      <c r="I26" s="55">
        <v>7</v>
      </c>
      <c r="J26" s="55">
        <v>47</v>
      </c>
      <c r="K26" s="55">
        <v>25</v>
      </c>
      <c r="L26" s="56">
        <v>7</v>
      </c>
      <c r="M26" s="56">
        <v>50</v>
      </c>
      <c r="N26" s="56">
        <v>58</v>
      </c>
      <c r="O26" s="54">
        <v>10</v>
      </c>
      <c r="P26" s="54">
        <v>1</v>
      </c>
      <c r="Q26" s="54">
        <v>35</v>
      </c>
      <c r="R26" s="57">
        <v>10</v>
      </c>
      <c r="S26" s="57">
        <v>10</v>
      </c>
      <c r="T26" s="57">
        <v>30</v>
      </c>
      <c r="U26" s="58">
        <v>11</v>
      </c>
      <c r="V26" s="58">
        <v>50</v>
      </c>
      <c r="W26" s="59">
        <v>3</v>
      </c>
      <c r="Y26" s="48">
        <f t="shared" si="0"/>
        <v>5</v>
      </c>
      <c r="Z26" s="48">
        <f t="shared" si="1"/>
        <v>37</v>
      </c>
      <c r="AA26" s="48">
        <f t="shared" si="2"/>
        <v>35</v>
      </c>
      <c r="AC26" s="48">
        <f t="shared" si="3"/>
        <v>4</v>
      </c>
      <c r="AD26" s="48">
        <f t="shared" si="4"/>
        <v>33</v>
      </c>
      <c r="AE26" s="48">
        <f t="shared" si="5"/>
        <v>26.549999999999272</v>
      </c>
      <c r="AG26" s="62">
        <f t="shared" si="6"/>
        <v>2</v>
      </c>
      <c r="AI26" s="48">
        <f t="shared" si="7"/>
        <v>213</v>
      </c>
      <c r="AJ26" s="48">
        <f t="shared" si="8"/>
        <v>535</v>
      </c>
      <c r="AK26" s="48">
        <f t="shared" si="9"/>
        <v>748</v>
      </c>
      <c r="AL26" s="48">
        <f t="shared" si="10"/>
        <v>21003</v>
      </c>
      <c r="AM26" s="49">
        <f t="shared" si="11"/>
        <v>20255</v>
      </c>
      <c r="AN26" s="50">
        <f t="shared" si="12"/>
        <v>16406.55</v>
      </c>
      <c r="AO26" s="15" t="str">
        <f t="shared" si="13"/>
        <v>C</v>
      </c>
    </row>
    <row r="27" spans="1:41" ht="12.75">
      <c r="A27" s="80">
        <v>375</v>
      </c>
      <c r="B27" s="69" t="s">
        <v>194</v>
      </c>
      <c r="C27" s="69" t="s">
        <v>195</v>
      </c>
      <c r="D27" s="76">
        <v>21.4</v>
      </c>
      <c r="E27" s="80">
        <v>-14</v>
      </c>
      <c r="F27" s="54">
        <v>7</v>
      </c>
      <c r="G27" s="54">
        <v>0</v>
      </c>
      <c r="H27" s="54"/>
      <c r="I27" s="55">
        <v>8</v>
      </c>
      <c r="J27" s="55">
        <v>39</v>
      </c>
      <c r="K27" s="55">
        <v>35</v>
      </c>
      <c r="L27" s="56">
        <v>8</v>
      </c>
      <c r="M27" s="56">
        <v>43</v>
      </c>
      <c r="N27" s="56">
        <v>46</v>
      </c>
      <c r="O27" s="54">
        <v>10</v>
      </c>
      <c r="P27" s="54">
        <v>42</v>
      </c>
      <c r="Q27" s="54">
        <v>53</v>
      </c>
      <c r="R27" s="57">
        <v>10</v>
      </c>
      <c r="S27" s="57">
        <v>46</v>
      </c>
      <c r="T27" s="57">
        <v>23</v>
      </c>
      <c r="U27" s="58">
        <v>12</v>
      </c>
      <c r="V27" s="58">
        <v>34</v>
      </c>
      <c r="W27" s="59">
        <v>50</v>
      </c>
      <c r="Y27" s="48">
        <f t="shared" si="0"/>
        <v>5</v>
      </c>
      <c r="Z27" s="48">
        <f t="shared" si="1"/>
        <v>27</v>
      </c>
      <c r="AA27" s="48">
        <f t="shared" si="2"/>
        <v>9</v>
      </c>
      <c r="AC27" s="48">
        <f t="shared" si="3"/>
        <v>4</v>
      </c>
      <c r="AD27" s="48">
        <f t="shared" si="4"/>
        <v>41</v>
      </c>
      <c r="AE27" s="48">
        <f t="shared" si="5"/>
        <v>20.93999999999869</v>
      </c>
      <c r="AG27" s="62">
        <f t="shared" si="6"/>
        <v>3</v>
      </c>
      <c r="AI27" s="48">
        <f t="shared" si="7"/>
        <v>251</v>
      </c>
      <c r="AJ27" s="48">
        <f t="shared" si="8"/>
        <v>210</v>
      </c>
      <c r="AK27" s="48">
        <f t="shared" si="9"/>
        <v>461</v>
      </c>
      <c r="AL27" s="48">
        <f t="shared" si="10"/>
        <v>20090</v>
      </c>
      <c r="AM27" s="49">
        <f t="shared" si="11"/>
        <v>19629</v>
      </c>
      <c r="AN27" s="50">
        <f t="shared" si="12"/>
        <v>16880.94</v>
      </c>
      <c r="AO27" s="15" t="str">
        <f t="shared" si="13"/>
        <v>C</v>
      </c>
    </row>
    <row r="28" spans="1:41" ht="12.75">
      <c r="A28" s="81">
        <v>344</v>
      </c>
      <c r="B28" s="83" t="s">
        <v>183</v>
      </c>
      <c r="C28" s="70" t="s">
        <v>71</v>
      </c>
      <c r="D28" s="77">
        <v>24.5</v>
      </c>
      <c r="E28" s="81">
        <v>-17</v>
      </c>
      <c r="F28" s="54">
        <v>7</v>
      </c>
      <c r="G28" s="54">
        <v>15</v>
      </c>
      <c r="H28" s="54"/>
      <c r="I28" s="55">
        <v>9</v>
      </c>
      <c r="J28" s="55">
        <v>7</v>
      </c>
      <c r="K28" s="55">
        <v>35</v>
      </c>
      <c r="L28" s="56">
        <v>9</v>
      </c>
      <c r="M28" s="56">
        <v>25</v>
      </c>
      <c r="N28" s="56">
        <v>11</v>
      </c>
      <c r="O28" s="54">
        <v>11</v>
      </c>
      <c r="P28" s="54">
        <v>45</v>
      </c>
      <c r="Q28" s="54">
        <v>53</v>
      </c>
      <c r="R28" s="57">
        <v>11</v>
      </c>
      <c r="S28" s="57">
        <v>51</v>
      </c>
      <c r="T28" s="57">
        <v>6</v>
      </c>
      <c r="U28" s="58">
        <v>14</v>
      </c>
      <c r="V28" s="58">
        <v>1</v>
      </c>
      <c r="W28" s="59">
        <v>57</v>
      </c>
      <c r="Y28" s="48">
        <f t="shared" si="0"/>
        <v>6</v>
      </c>
      <c r="Z28" s="48">
        <f t="shared" si="1"/>
        <v>24</v>
      </c>
      <c r="AA28" s="48">
        <f t="shared" si="2"/>
        <v>8</v>
      </c>
      <c r="AC28" s="48">
        <f t="shared" si="3"/>
        <v>5</v>
      </c>
      <c r="AD28" s="48">
        <f t="shared" si="4"/>
        <v>18</v>
      </c>
      <c r="AE28" s="48">
        <f t="shared" si="5"/>
        <v>49.840000000000146</v>
      </c>
      <c r="AG28" s="62">
        <f t="shared" si="6"/>
        <v>4</v>
      </c>
      <c r="AI28" s="48">
        <f t="shared" si="7"/>
        <v>1056</v>
      </c>
      <c r="AJ28" s="48">
        <f t="shared" si="8"/>
        <v>313</v>
      </c>
      <c r="AK28" s="48">
        <f t="shared" si="9"/>
        <v>1369</v>
      </c>
      <c r="AL28" s="48">
        <f t="shared" si="10"/>
        <v>24417</v>
      </c>
      <c r="AM28" s="49">
        <f t="shared" si="11"/>
        <v>23048</v>
      </c>
      <c r="AN28" s="50">
        <f t="shared" si="12"/>
        <v>19129.84</v>
      </c>
      <c r="AO28" s="15" t="str">
        <f t="shared" si="13"/>
        <v>C</v>
      </c>
    </row>
    <row r="29" spans="1:41" ht="12.75">
      <c r="A29" s="80"/>
      <c r="B29" s="69"/>
      <c r="C29" s="69"/>
      <c r="D29" s="76"/>
      <c r="E29" s="80"/>
      <c r="F29" s="54"/>
      <c r="G29" s="54"/>
      <c r="H29" s="54"/>
      <c r="I29" s="55"/>
      <c r="J29" s="55"/>
      <c r="K29" s="55"/>
      <c r="L29" s="56"/>
      <c r="M29" s="56"/>
      <c r="N29" s="56"/>
      <c r="O29" s="54"/>
      <c r="P29" s="54"/>
      <c r="Q29" s="54"/>
      <c r="R29" s="57"/>
      <c r="S29" s="57"/>
      <c r="T29" s="57"/>
      <c r="U29" s="58"/>
      <c r="V29" s="58"/>
      <c r="W29" s="5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</row>
    <row r="30" spans="1:41" ht="12.75">
      <c r="A30" s="80"/>
      <c r="B30" s="69"/>
      <c r="C30" s="69"/>
      <c r="D30" s="76"/>
      <c r="E30" s="80"/>
      <c r="F30" s="54"/>
      <c r="G30" s="54"/>
      <c r="H30" s="54"/>
      <c r="I30" s="55"/>
      <c r="J30" s="55"/>
      <c r="K30" s="55"/>
      <c r="L30" s="56"/>
      <c r="M30" s="56"/>
      <c r="N30" s="56"/>
      <c r="O30" s="54"/>
      <c r="P30" s="54"/>
      <c r="Q30" s="54"/>
      <c r="R30" s="57"/>
      <c r="S30" s="57"/>
      <c r="T30" s="57"/>
      <c r="U30" s="58"/>
      <c r="V30" s="58"/>
      <c r="W30" s="5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</row>
    <row r="31" spans="1:41" ht="12.75">
      <c r="A31" s="80"/>
      <c r="B31" s="69"/>
      <c r="C31" s="69"/>
      <c r="D31" s="76"/>
      <c r="E31" s="80"/>
      <c r="F31" s="54"/>
      <c r="G31" s="54"/>
      <c r="H31" s="54"/>
      <c r="I31" s="55"/>
      <c r="J31" s="55"/>
      <c r="K31" s="55"/>
      <c r="L31" s="56"/>
      <c r="M31" s="56"/>
      <c r="N31" s="56"/>
      <c r="O31" s="54"/>
      <c r="P31" s="54"/>
      <c r="Q31" s="54"/>
      <c r="R31" s="57"/>
      <c r="S31" s="57"/>
      <c r="T31" s="57"/>
      <c r="U31" s="58"/>
      <c r="V31" s="58"/>
      <c r="W31" s="5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</row>
    <row r="32" spans="1:41" ht="12.75">
      <c r="A32" s="80"/>
      <c r="B32" s="69"/>
      <c r="C32" s="69"/>
      <c r="D32" s="76"/>
      <c r="E32" s="80"/>
      <c r="G32" s="54"/>
      <c r="H32" s="54"/>
      <c r="I32" s="55"/>
      <c r="J32" s="55"/>
      <c r="K32" s="55"/>
      <c r="L32" s="56"/>
      <c r="M32" s="56"/>
      <c r="N32" s="56"/>
      <c r="O32" s="54"/>
      <c r="P32" s="54"/>
      <c r="Q32" s="54"/>
      <c r="R32" s="57"/>
      <c r="S32" s="57"/>
      <c r="T32" s="57"/>
      <c r="U32" s="58"/>
      <c r="V32" s="58"/>
      <c r="W32" s="5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</row>
    <row r="33" spans="1:41" ht="12.75">
      <c r="A33" s="80"/>
      <c r="B33" s="69"/>
      <c r="C33" s="69"/>
      <c r="D33" s="76"/>
      <c r="E33" s="80"/>
      <c r="F33" s="54"/>
      <c r="G33" s="54"/>
      <c r="H33" s="54"/>
      <c r="I33" s="55"/>
      <c r="J33" s="55"/>
      <c r="K33" s="55"/>
      <c r="L33" s="56"/>
      <c r="M33" s="56"/>
      <c r="N33" s="56"/>
      <c r="O33" s="54"/>
      <c r="P33" s="54"/>
      <c r="Q33" s="54"/>
      <c r="R33" s="57"/>
      <c r="S33" s="57"/>
      <c r="T33" s="57"/>
      <c r="U33" s="58"/>
      <c r="V33" s="58"/>
      <c r="W33" s="5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</row>
    <row r="34" spans="1:41" ht="12.75">
      <c r="A34" s="80"/>
      <c r="B34" s="69"/>
      <c r="C34" s="69"/>
      <c r="D34" s="76"/>
      <c r="E34" s="80"/>
      <c r="F34" s="54"/>
      <c r="G34" s="54"/>
      <c r="H34" s="54"/>
      <c r="I34" s="55"/>
      <c r="J34" s="55"/>
      <c r="K34" s="55"/>
      <c r="L34" s="56"/>
      <c r="M34" s="56"/>
      <c r="N34" s="56"/>
      <c r="O34" s="54"/>
      <c r="P34" s="54"/>
      <c r="Q34" s="54"/>
      <c r="R34" s="57"/>
      <c r="S34" s="57"/>
      <c r="T34" s="57"/>
      <c r="U34" s="58"/>
      <c r="V34" s="58"/>
      <c r="W34" s="5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</row>
    <row r="35" spans="1:41" ht="12.75">
      <c r="A35" s="81"/>
      <c r="B35" s="72"/>
      <c r="C35" s="70"/>
      <c r="D35" s="77"/>
      <c r="E35" s="81"/>
      <c r="F35" s="54"/>
      <c r="G35" s="54"/>
      <c r="H35" s="54"/>
      <c r="I35" s="55"/>
      <c r="J35" s="55"/>
      <c r="K35" s="55"/>
      <c r="L35" s="56"/>
      <c r="M35" s="56"/>
      <c r="N35" s="56"/>
      <c r="O35" s="54"/>
      <c r="P35" s="54"/>
      <c r="Q35" s="54"/>
      <c r="R35" s="57"/>
      <c r="S35" s="57"/>
      <c r="T35" s="57"/>
      <c r="U35" s="58"/>
      <c r="V35" s="58"/>
      <c r="W35" s="5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</row>
    <row r="36" spans="1:41" ht="12.75">
      <c r="A36" s="81"/>
      <c r="B36" s="72"/>
      <c r="C36" s="70"/>
      <c r="D36" s="77"/>
      <c r="E36" s="81"/>
      <c r="F36" s="54"/>
      <c r="G36" s="54"/>
      <c r="H36" s="54"/>
      <c r="I36" s="55"/>
      <c r="J36" s="55"/>
      <c r="K36" s="55"/>
      <c r="L36" s="56"/>
      <c r="M36" s="56"/>
      <c r="N36" s="56"/>
      <c r="O36" s="54"/>
      <c r="P36" s="54"/>
      <c r="Q36" s="54"/>
      <c r="R36" s="57"/>
      <c r="S36" s="57"/>
      <c r="T36" s="57"/>
      <c r="U36" s="58"/>
      <c r="V36" s="58"/>
      <c r="W36" s="5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</row>
    <row r="37" spans="1:41" ht="12.75">
      <c r="A37" s="80"/>
      <c r="B37" s="69"/>
      <c r="C37" s="69"/>
      <c r="D37" s="76"/>
      <c r="E37" s="80"/>
      <c r="G37" s="54"/>
      <c r="H37" s="54"/>
      <c r="I37" s="55"/>
      <c r="J37" s="55"/>
      <c r="K37" s="55"/>
      <c r="L37" s="56"/>
      <c r="M37" s="56"/>
      <c r="N37" s="56"/>
      <c r="O37" s="54"/>
      <c r="P37" s="54"/>
      <c r="Q37" s="54"/>
      <c r="R37" s="57"/>
      <c r="S37" s="57"/>
      <c r="T37" s="57"/>
      <c r="U37" s="58"/>
      <c r="V37" s="58"/>
      <c r="W37" s="5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</row>
    <row r="38" spans="1:41" ht="12.75">
      <c r="A38" s="80"/>
      <c r="B38" s="69"/>
      <c r="C38" s="69"/>
      <c r="D38" s="76"/>
      <c r="E38" s="80"/>
      <c r="G38" s="54"/>
      <c r="H38" s="54"/>
      <c r="I38" s="55"/>
      <c r="J38" s="55"/>
      <c r="K38" s="55"/>
      <c r="L38" s="56"/>
      <c r="M38" s="56"/>
      <c r="N38" s="56"/>
      <c r="O38" s="54"/>
      <c r="P38" s="54"/>
      <c r="Q38" s="54"/>
      <c r="R38" s="57"/>
      <c r="S38" s="57"/>
      <c r="T38" s="57"/>
      <c r="U38" s="58"/>
      <c r="V38" s="58"/>
      <c r="W38" s="5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</row>
    <row r="39" spans="1:41" ht="12.75">
      <c r="A39" s="80"/>
      <c r="B39" s="69"/>
      <c r="C39" s="69"/>
      <c r="D39" s="76"/>
      <c r="E39" s="80"/>
      <c r="G39" s="54"/>
      <c r="H39" s="54"/>
      <c r="I39" s="55"/>
      <c r="J39" s="55"/>
      <c r="K39" s="55"/>
      <c r="L39" s="56"/>
      <c r="M39" s="56"/>
      <c r="N39" s="56"/>
      <c r="O39" s="54"/>
      <c r="P39" s="54"/>
      <c r="Q39" s="54"/>
      <c r="R39" s="57"/>
      <c r="S39" s="57"/>
      <c r="T39" s="57"/>
      <c r="U39" s="58"/>
      <c r="V39" s="58"/>
      <c r="W39" s="5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</row>
    <row r="40" spans="1:41" ht="12.75">
      <c r="A40" s="80"/>
      <c r="B40" s="69"/>
      <c r="C40" s="69"/>
      <c r="D40" s="76"/>
      <c r="E40" s="80"/>
      <c r="G40" s="54"/>
      <c r="H40" s="54"/>
      <c r="I40" s="55"/>
      <c r="J40" s="55"/>
      <c r="K40" s="55"/>
      <c r="L40" s="56"/>
      <c r="M40" s="56"/>
      <c r="N40" s="56"/>
      <c r="O40" s="54"/>
      <c r="P40" s="54"/>
      <c r="Q40" s="54"/>
      <c r="R40" s="57"/>
      <c r="S40" s="57"/>
      <c r="T40" s="57"/>
      <c r="U40" s="58"/>
      <c r="V40" s="58"/>
      <c r="W40" s="5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</row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</sheetData>
  <sheetProtection password="E188" sheet="1" objects="1" scenarios="1"/>
  <printOptions gridLines="1"/>
  <pageMargins left="0.31496062992125984" right="0.5905511811023623" top="0.8661417322834646" bottom="0.7874015748031497" header="0.5118110236220472" footer="0.5118110236220472"/>
  <pageSetup fitToHeight="1" fitToWidth="1" horizontalDpi="360" verticalDpi="360" orientation="landscape" paperSize="9" r:id="rId2"/>
  <headerFooter alignWithMargins="0">
    <oddHeader>&amp;CClass Trophies 2004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C4" sqref="C4"/>
    </sheetView>
  </sheetViews>
  <sheetFormatPr defaultColWidth="9.00390625" defaultRowHeight="30" customHeight="1"/>
  <cols>
    <col min="1" max="1" width="5.625" style="21" customWidth="1"/>
    <col min="2" max="2" width="15.625" style="29" customWidth="1"/>
    <col min="3" max="4" width="5.625" style="20" customWidth="1"/>
    <col min="5" max="5" width="5.625" style="27" customWidth="1"/>
    <col min="6" max="7" width="5.625" style="20" customWidth="1"/>
    <col min="8" max="8" width="5.625" style="27" customWidth="1"/>
    <col min="9" max="26" width="3.125" style="20" customWidth="1"/>
    <col min="27" max="16384" width="9.00390625" style="12" customWidth="1"/>
  </cols>
  <sheetData>
    <row r="1" spans="1:26" ht="30" customHeight="1">
      <c r="A1" s="19" t="s">
        <v>0</v>
      </c>
      <c r="B1" s="2" t="s">
        <v>1</v>
      </c>
      <c r="D1" s="17" t="s">
        <v>5</v>
      </c>
      <c r="E1" s="16"/>
      <c r="G1" s="17" t="s">
        <v>10</v>
      </c>
      <c r="H1" s="16"/>
      <c r="J1" s="17" t="s">
        <v>5</v>
      </c>
      <c r="K1" s="17"/>
      <c r="M1" s="17" t="s">
        <v>6</v>
      </c>
      <c r="N1" s="17"/>
      <c r="P1" s="17" t="s">
        <v>7</v>
      </c>
      <c r="Q1" s="17"/>
      <c r="S1" s="17" t="s">
        <v>8</v>
      </c>
      <c r="T1" s="17"/>
      <c r="V1" s="17" t="s">
        <v>9</v>
      </c>
      <c r="W1" s="17"/>
      <c r="Y1" s="17" t="s">
        <v>10</v>
      </c>
      <c r="Z1" s="17"/>
    </row>
    <row r="2" spans="1:26" s="34" customFormat="1" ht="30" customHeight="1">
      <c r="A2" s="30"/>
      <c r="B2" s="31"/>
      <c r="C2" s="32" t="s">
        <v>21</v>
      </c>
      <c r="D2" s="32" t="s">
        <v>22</v>
      </c>
      <c r="E2" s="33" t="s">
        <v>23</v>
      </c>
      <c r="F2" s="32" t="s">
        <v>21</v>
      </c>
      <c r="G2" s="32" t="s">
        <v>22</v>
      </c>
      <c r="H2" s="33" t="s">
        <v>23</v>
      </c>
      <c r="I2" s="32" t="s">
        <v>21</v>
      </c>
      <c r="J2" s="32" t="s">
        <v>22</v>
      </c>
      <c r="K2" s="32" t="s">
        <v>23</v>
      </c>
      <c r="L2" s="32" t="s">
        <v>21</v>
      </c>
      <c r="M2" s="32" t="s">
        <v>22</v>
      </c>
      <c r="N2" s="32" t="s">
        <v>23</v>
      </c>
      <c r="O2" s="32" t="s">
        <v>21</v>
      </c>
      <c r="P2" s="32" t="s">
        <v>22</v>
      </c>
      <c r="Q2" s="32" t="s">
        <v>23</v>
      </c>
      <c r="R2" s="32" t="s">
        <v>21</v>
      </c>
      <c r="S2" s="32" t="s">
        <v>22</v>
      </c>
      <c r="T2" s="32" t="s">
        <v>23</v>
      </c>
      <c r="U2" s="32" t="s">
        <v>21</v>
      </c>
      <c r="V2" s="32" t="s">
        <v>22</v>
      </c>
      <c r="W2" s="32" t="s">
        <v>23</v>
      </c>
      <c r="X2" s="32" t="s">
        <v>21</v>
      </c>
      <c r="Y2" s="32" t="s">
        <v>22</v>
      </c>
      <c r="Z2" s="32" t="s">
        <v>23</v>
      </c>
    </row>
    <row r="3" spans="1:26" ht="30" customHeight="1">
      <c r="A3" s="19">
        <v>2</v>
      </c>
      <c r="B3" s="2" t="s">
        <v>72</v>
      </c>
      <c r="C3" s="17"/>
      <c r="D3" s="17"/>
      <c r="E3" s="16"/>
      <c r="F3" s="17"/>
      <c r="G3" s="17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  <c r="Z3" s="17"/>
    </row>
    <row r="4" spans="1:26" ht="30" customHeight="1">
      <c r="A4" s="19">
        <v>3</v>
      </c>
      <c r="B4" s="2" t="s">
        <v>26</v>
      </c>
      <c r="C4" s="17"/>
      <c r="D4" s="17"/>
      <c r="E4" s="16"/>
      <c r="F4" s="17"/>
      <c r="G4" s="17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  <c r="Z4" s="17"/>
    </row>
    <row r="5" spans="1:26" ht="30" customHeight="1">
      <c r="A5" s="19">
        <v>5</v>
      </c>
      <c r="B5" s="2" t="s">
        <v>73</v>
      </c>
      <c r="C5" s="17"/>
      <c r="D5" s="17"/>
      <c r="E5" s="16"/>
      <c r="F5" s="17"/>
      <c r="G5" s="17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8"/>
      <c r="W5" s="18"/>
      <c r="X5" s="18"/>
      <c r="Y5" s="18"/>
      <c r="Z5" s="17"/>
    </row>
    <row r="6" spans="1:26" ht="30" customHeight="1">
      <c r="A6" s="19">
        <v>7</v>
      </c>
      <c r="B6" s="2" t="s">
        <v>28</v>
      </c>
      <c r="C6" s="17"/>
      <c r="D6" s="17"/>
      <c r="E6" s="16"/>
      <c r="F6" s="17"/>
      <c r="G6" s="17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18"/>
      <c r="W6" s="18"/>
      <c r="X6" s="18"/>
      <c r="Y6" s="18"/>
      <c r="Z6" s="17"/>
    </row>
    <row r="7" spans="1:26" s="25" customFormat="1" ht="30" customHeight="1">
      <c r="A7" s="22">
        <v>8</v>
      </c>
      <c r="B7" s="28" t="s">
        <v>29</v>
      </c>
      <c r="C7" s="23"/>
      <c r="D7" s="23"/>
      <c r="E7" s="26"/>
      <c r="F7" s="23"/>
      <c r="G7" s="23"/>
      <c r="H7" s="26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4"/>
      <c r="W7" s="24"/>
      <c r="X7" s="24"/>
      <c r="Y7" s="24"/>
      <c r="Z7" s="23"/>
    </row>
    <row r="8" spans="1:26" ht="30" customHeight="1">
      <c r="A8" s="19">
        <v>9</v>
      </c>
      <c r="B8" s="2" t="s">
        <v>74</v>
      </c>
      <c r="C8" s="17"/>
      <c r="D8" s="17"/>
      <c r="E8" s="16"/>
      <c r="F8" s="17"/>
      <c r="G8" s="17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7"/>
    </row>
    <row r="9" spans="1:26" ht="30" customHeight="1">
      <c r="A9" s="19">
        <v>11</v>
      </c>
      <c r="B9" s="2" t="s">
        <v>75</v>
      </c>
      <c r="C9" s="17"/>
      <c r="D9" s="17"/>
      <c r="E9" s="16"/>
      <c r="F9" s="17"/>
      <c r="G9" s="17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/>
      <c r="W9" s="18"/>
      <c r="X9" s="18"/>
      <c r="Y9" s="18"/>
      <c r="Z9" s="17"/>
    </row>
    <row r="10" spans="1:26" ht="30" customHeight="1">
      <c r="A10" s="19">
        <v>13</v>
      </c>
      <c r="B10" s="2" t="s">
        <v>30</v>
      </c>
      <c r="C10" s="17"/>
      <c r="D10" s="17"/>
      <c r="E10" s="16"/>
      <c r="F10" s="17"/>
      <c r="G10" s="17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7"/>
    </row>
    <row r="11" spans="1:26" ht="30" customHeight="1">
      <c r="A11" s="19">
        <v>21</v>
      </c>
      <c r="B11" s="2" t="s">
        <v>76</v>
      </c>
      <c r="C11" s="17"/>
      <c r="D11" s="17"/>
      <c r="E11" s="16"/>
      <c r="F11" s="17"/>
      <c r="G11" s="17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17"/>
    </row>
    <row r="12" spans="1:26" s="25" customFormat="1" ht="30" customHeight="1">
      <c r="A12" s="22">
        <v>22</v>
      </c>
      <c r="B12" s="28" t="s">
        <v>32</v>
      </c>
      <c r="C12" s="23"/>
      <c r="D12" s="23"/>
      <c r="E12" s="26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4"/>
      <c r="X12" s="24"/>
      <c r="Y12" s="24"/>
      <c r="Z12" s="23"/>
    </row>
    <row r="13" spans="1:26" ht="30" customHeight="1">
      <c r="A13" s="19">
        <v>24</v>
      </c>
      <c r="B13" s="2" t="s">
        <v>34</v>
      </c>
      <c r="C13" s="17"/>
      <c r="D13" s="17"/>
      <c r="E13" s="16"/>
      <c r="F13" s="17"/>
      <c r="G13" s="17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8"/>
      <c r="W13" s="18"/>
      <c r="X13" s="18"/>
      <c r="Y13" s="18"/>
      <c r="Z13" s="17"/>
    </row>
    <row r="14" spans="1:26" ht="30" customHeight="1">
      <c r="A14" s="19">
        <v>25</v>
      </c>
      <c r="B14" s="2" t="s">
        <v>77</v>
      </c>
      <c r="C14" s="17"/>
      <c r="D14" s="17"/>
      <c r="E14" s="16"/>
      <c r="F14" s="17"/>
      <c r="G14" s="1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8"/>
      <c r="W14" s="18"/>
      <c r="X14" s="18"/>
      <c r="Y14" s="18"/>
      <c r="Z14" s="17"/>
    </row>
    <row r="15" spans="1:26" ht="30" customHeight="1">
      <c r="A15" s="19">
        <v>39</v>
      </c>
      <c r="B15" s="2" t="s">
        <v>36</v>
      </c>
      <c r="C15" s="17"/>
      <c r="D15" s="17"/>
      <c r="E15" s="16"/>
      <c r="F15" s="17"/>
      <c r="G15" s="17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0" customHeight="1">
      <c r="A16" s="19">
        <v>44</v>
      </c>
      <c r="B16" s="2" t="s">
        <v>78</v>
      </c>
      <c r="C16" s="17"/>
      <c r="D16" s="17"/>
      <c r="E16" s="16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8"/>
      <c r="W16" s="18"/>
      <c r="X16" s="18"/>
      <c r="Y16" s="18"/>
      <c r="Z16" s="17"/>
    </row>
    <row r="17" spans="1:26" s="25" customFormat="1" ht="30" customHeight="1">
      <c r="A17" s="22">
        <v>48</v>
      </c>
      <c r="B17" s="28" t="s">
        <v>37</v>
      </c>
      <c r="C17" s="23"/>
      <c r="D17" s="23"/>
      <c r="E17" s="26"/>
      <c r="F17" s="23"/>
      <c r="G17" s="23"/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3"/>
    </row>
    <row r="18" spans="1:26" ht="30" customHeight="1">
      <c r="A18" s="19">
        <v>51</v>
      </c>
      <c r="B18" s="2" t="s">
        <v>38</v>
      </c>
      <c r="C18" s="17"/>
      <c r="D18" s="17"/>
      <c r="E18" s="16"/>
      <c r="F18" s="17"/>
      <c r="G18" s="17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7"/>
    </row>
    <row r="19" spans="1:26" ht="30" customHeight="1">
      <c r="A19" s="19">
        <v>52</v>
      </c>
      <c r="B19" s="2" t="s">
        <v>79</v>
      </c>
      <c r="C19" s="17"/>
      <c r="D19" s="17"/>
      <c r="E19" s="16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8"/>
      <c r="W19" s="18"/>
      <c r="X19" s="18"/>
      <c r="Y19" s="18"/>
      <c r="Z19" s="17"/>
    </row>
    <row r="20" spans="1:26" ht="30" customHeight="1">
      <c r="A20" s="19">
        <v>54</v>
      </c>
      <c r="B20" s="2" t="s">
        <v>58</v>
      </c>
      <c r="C20" s="17"/>
      <c r="D20" s="17"/>
      <c r="E20" s="16"/>
      <c r="F20" s="17"/>
      <c r="G20" s="17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18"/>
      <c r="X20" s="18"/>
      <c r="Y20" s="18"/>
      <c r="Z20" s="17"/>
    </row>
    <row r="21" spans="1:26" ht="30" customHeight="1">
      <c r="A21" s="19">
        <v>64</v>
      </c>
      <c r="B21" s="2" t="s">
        <v>80</v>
      </c>
      <c r="C21" s="17"/>
      <c r="D21" s="17"/>
      <c r="E21" s="16"/>
      <c r="F21" s="17"/>
      <c r="G21" s="17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8"/>
      <c r="X21" s="18"/>
      <c r="Y21" s="18"/>
      <c r="Z21" s="17"/>
    </row>
    <row r="22" spans="1:26" s="25" customFormat="1" ht="30" customHeight="1">
      <c r="A22" s="22">
        <v>72</v>
      </c>
      <c r="B22" s="28" t="s">
        <v>81</v>
      </c>
      <c r="C22" s="23"/>
      <c r="D22" s="23"/>
      <c r="E22" s="26"/>
      <c r="F22" s="23"/>
      <c r="G22" s="23"/>
      <c r="H22" s="26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3"/>
    </row>
  </sheetData>
  <printOptions gridLines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&amp;CYNR 1994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J7">
      <selection activeCell="B3" sqref="B3"/>
    </sheetView>
  </sheetViews>
  <sheetFormatPr defaultColWidth="9.00390625" defaultRowHeight="15.75"/>
  <cols>
    <col min="1" max="1" width="3.875" style="45" customWidth="1"/>
    <col min="2" max="2" width="13.375" style="43" customWidth="1"/>
    <col min="3" max="3" width="15.25390625" style="43" customWidth="1"/>
    <col min="4" max="4" width="6.75390625" style="45" customWidth="1"/>
    <col min="5" max="5" width="4.25390625" style="45" customWidth="1"/>
    <col min="6" max="6" width="29.00390625" style="45" customWidth="1"/>
    <col min="7" max="7" width="3.875" style="45" customWidth="1"/>
    <col min="8" max="8" width="15.25390625" style="43" customWidth="1"/>
    <col min="9" max="9" width="15.625" style="43" customWidth="1"/>
    <col min="10" max="10" width="6.75390625" style="45" customWidth="1"/>
    <col min="11" max="11" width="4.25390625" style="45" customWidth="1"/>
    <col min="12" max="16384" width="9.00390625" style="45" customWidth="1"/>
  </cols>
  <sheetData>
    <row r="1" spans="1:11" ht="14.25">
      <c r="A1" s="42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4"/>
      <c r="G1" s="42" t="s">
        <v>0</v>
      </c>
      <c r="H1" s="43" t="s">
        <v>1</v>
      </c>
      <c r="I1" s="43" t="s">
        <v>2</v>
      </c>
      <c r="J1" s="43" t="s">
        <v>3</v>
      </c>
      <c r="K1" s="45" t="s">
        <v>4</v>
      </c>
    </row>
    <row r="2" ht="14.25">
      <c r="D2" s="43"/>
    </row>
    <row r="3" spans="1:11" ht="14.25">
      <c r="A3" s="63">
        <v>2</v>
      </c>
      <c r="B3" s="63" t="s">
        <v>72</v>
      </c>
      <c r="C3" s="63" t="s">
        <v>82</v>
      </c>
      <c r="D3" s="46">
        <v>35</v>
      </c>
      <c r="E3" s="63">
        <v>-2</v>
      </c>
      <c r="F3" s="44"/>
      <c r="G3" s="63">
        <v>165</v>
      </c>
      <c r="H3" s="63" t="s">
        <v>83</v>
      </c>
      <c r="I3" s="63" t="s">
        <v>84</v>
      </c>
      <c r="J3" s="46">
        <v>34</v>
      </c>
      <c r="K3" s="63">
        <v>-3</v>
      </c>
    </row>
    <row r="4" spans="1:11" ht="14.25">
      <c r="A4" s="63">
        <v>3</v>
      </c>
      <c r="B4" s="63" t="s">
        <v>26</v>
      </c>
      <c r="C4" s="63" t="s">
        <v>85</v>
      </c>
      <c r="D4" s="46">
        <v>38</v>
      </c>
      <c r="E4" s="63">
        <v>9</v>
      </c>
      <c r="F4" s="44"/>
      <c r="G4" s="63">
        <v>175</v>
      </c>
      <c r="H4" s="63" t="s">
        <v>46</v>
      </c>
      <c r="I4" s="63" t="s">
        <v>86</v>
      </c>
      <c r="J4" s="46">
        <v>31</v>
      </c>
      <c r="K4" s="63">
        <v>-8</v>
      </c>
    </row>
    <row r="5" spans="1:11" ht="14.25">
      <c r="A5" s="63">
        <v>5</v>
      </c>
      <c r="B5" s="63" t="s">
        <v>73</v>
      </c>
      <c r="C5" s="63" t="s">
        <v>87</v>
      </c>
      <c r="D5" s="46">
        <v>36</v>
      </c>
      <c r="E5" s="63">
        <v>-13</v>
      </c>
      <c r="F5" s="44"/>
      <c r="G5" s="63">
        <v>177</v>
      </c>
      <c r="H5" s="63" t="s">
        <v>58</v>
      </c>
      <c r="I5" s="63" t="s">
        <v>88</v>
      </c>
      <c r="J5" s="46">
        <v>35</v>
      </c>
      <c r="K5" s="63">
        <v>-5</v>
      </c>
    </row>
    <row r="6" spans="1:11" ht="14.25">
      <c r="A6" s="63">
        <v>6</v>
      </c>
      <c r="B6" s="63" t="s">
        <v>38</v>
      </c>
      <c r="C6" s="63" t="s">
        <v>89</v>
      </c>
      <c r="D6" s="46">
        <v>39.9</v>
      </c>
      <c r="E6" s="63">
        <v>-11</v>
      </c>
      <c r="F6" s="44"/>
      <c r="G6" s="63">
        <v>189</v>
      </c>
      <c r="H6" s="63" t="s">
        <v>90</v>
      </c>
      <c r="I6" s="63" t="s">
        <v>91</v>
      </c>
      <c r="J6" s="46">
        <v>26</v>
      </c>
      <c r="K6" s="63">
        <v>-11</v>
      </c>
    </row>
    <row r="7" spans="1:11" ht="14.25">
      <c r="A7" s="63">
        <v>7</v>
      </c>
      <c r="B7" s="63" t="s">
        <v>28</v>
      </c>
      <c r="C7" s="63" t="s">
        <v>92</v>
      </c>
      <c r="D7" s="46">
        <v>32</v>
      </c>
      <c r="E7" s="63">
        <v>-10</v>
      </c>
      <c r="F7" s="44"/>
      <c r="G7" s="63">
        <v>192</v>
      </c>
      <c r="H7" s="63" t="s">
        <v>93</v>
      </c>
      <c r="I7" s="63" t="s">
        <v>94</v>
      </c>
      <c r="J7" s="46">
        <v>24</v>
      </c>
      <c r="K7" s="63">
        <v>-20</v>
      </c>
    </row>
    <row r="8" spans="1:11" ht="14.25">
      <c r="A8" s="63">
        <v>8</v>
      </c>
      <c r="B8" s="63" t="s">
        <v>29</v>
      </c>
      <c r="C8" s="63" t="s">
        <v>95</v>
      </c>
      <c r="D8" s="46">
        <v>32</v>
      </c>
      <c r="E8" s="63">
        <v>-8</v>
      </c>
      <c r="F8" s="44"/>
      <c r="G8" s="63">
        <v>202</v>
      </c>
      <c r="H8" s="63" t="s">
        <v>96</v>
      </c>
      <c r="I8" s="63" t="s">
        <v>97</v>
      </c>
      <c r="J8" s="46">
        <v>28</v>
      </c>
      <c r="K8" s="63">
        <v>-9</v>
      </c>
    </row>
    <row r="9" spans="1:11" ht="14.25">
      <c r="A9" s="63">
        <v>9</v>
      </c>
      <c r="B9" s="63" t="s">
        <v>74</v>
      </c>
      <c r="C9" s="63" t="s">
        <v>98</v>
      </c>
      <c r="D9" s="46">
        <v>29</v>
      </c>
      <c r="E9" s="63">
        <v>-8</v>
      </c>
      <c r="F9" s="44"/>
      <c r="G9" s="63">
        <v>205</v>
      </c>
      <c r="H9" s="63" t="s">
        <v>47</v>
      </c>
      <c r="I9" s="63" t="s">
        <v>99</v>
      </c>
      <c r="J9" s="46">
        <v>29</v>
      </c>
      <c r="K9" s="63">
        <v>-15</v>
      </c>
    </row>
    <row r="10" spans="1:11" ht="14.25">
      <c r="A10" s="63">
        <v>18</v>
      </c>
      <c r="B10" s="63" t="s">
        <v>31</v>
      </c>
      <c r="C10" s="63" t="s">
        <v>100</v>
      </c>
      <c r="D10" s="46">
        <v>27</v>
      </c>
      <c r="E10" s="63">
        <v>-17</v>
      </c>
      <c r="F10" s="44"/>
      <c r="G10" s="63">
        <v>208</v>
      </c>
      <c r="H10" s="63" t="s">
        <v>101</v>
      </c>
      <c r="I10" s="63" t="s">
        <v>102</v>
      </c>
      <c r="J10" s="46">
        <v>25</v>
      </c>
      <c r="K10" s="63">
        <v>-9</v>
      </c>
    </row>
    <row r="11" spans="1:11" ht="14.25">
      <c r="A11" s="63">
        <v>21</v>
      </c>
      <c r="B11" s="63" t="s">
        <v>76</v>
      </c>
      <c r="C11" s="63" t="s">
        <v>103</v>
      </c>
      <c r="D11" s="46">
        <v>27</v>
      </c>
      <c r="E11" s="63">
        <v>-14</v>
      </c>
      <c r="F11" s="44"/>
      <c r="G11" s="63">
        <v>210</v>
      </c>
      <c r="H11" s="63" t="s">
        <v>104</v>
      </c>
      <c r="I11" s="63" t="s">
        <v>105</v>
      </c>
      <c r="J11" s="46">
        <v>25</v>
      </c>
      <c r="K11" s="63">
        <v>-13</v>
      </c>
    </row>
    <row r="12" spans="1:11" ht="14.25">
      <c r="A12" s="63">
        <v>22</v>
      </c>
      <c r="B12" s="63" t="s">
        <v>32</v>
      </c>
      <c r="C12" s="63" t="s">
        <v>106</v>
      </c>
      <c r="D12" s="46">
        <v>29.5</v>
      </c>
      <c r="E12" s="63">
        <v>-1</v>
      </c>
      <c r="F12" s="44"/>
      <c r="G12" s="63">
        <v>215</v>
      </c>
      <c r="H12" s="63" t="s">
        <v>48</v>
      </c>
      <c r="I12" s="63" t="s">
        <v>107</v>
      </c>
      <c r="J12" s="46">
        <v>36</v>
      </c>
      <c r="K12" s="63">
        <v>4</v>
      </c>
    </row>
    <row r="13" spans="1:11" ht="14.25">
      <c r="A13" s="63">
        <v>24</v>
      </c>
      <c r="B13" s="63" t="s">
        <v>34</v>
      </c>
      <c r="C13" s="63" t="s">
        <v>108</v>
      </c>
      <c r="D13" s="46">
        <v>27.5</v>
      </c>
      <c r="E13" s="63">
        <v>-11</v>
      </c>
      <c r="F13" s="44"/>
      <c r="G13" s="63">
        <v>219</v>
      </c>
      <c r="H13" s="63" t="s">
        <v>49</v>
      </c>
      <c r="I13" s="63" t="s">
        <v>109</v>
      </c>
      <c r="J13" s="46">
        <v>36</v>
      </c>
      <c r="K13" s="63">
        <v>4</v>
      </c>
    </row>
    <row r="14" spans="1:11" ht="14.25">
      <c r="A14" s="63">
        <v>25</v>
      </c>
      <c r="B14" s="63" t="s">
        <v>77</v>
      </c>
      <c r="C14" s="63" t="s">
        <v>110</v>
      </c>
      <c r="D14" s="46">
        <v>26</v>
      </c>
      <c r="E14" s="63">
        <v>-11</v>
      </c>
      <c r="F14" s="44"/>
      <c r="G14" s="63">
        <v>223</v>
      </c>
      <c r="H14" s="63" t="s">
        <v>50</v>
      </c>
      <c r="I14" s="63" t="s">
        <v>111</v>
      </c>
      <c r="J14" s="46">
        <v>25.25</v>
      </c>
      <c r="K14" s="63">
        <v>-11</v>
      </c>
    </row>
    <row r="15" spans="1:11" ht="14.25">
      <c r="A15" s="63">
        <v>39</v>
      </c>
      <c r="B15" s="63" t="s">
        <v>36</v>
      </c>
      <c r="C15" s="63" t="s">
        <v>112</v>
      </c>
      <c r="D15" s="46">
        <v>24</v>
      </c>
      <c r="E15" s="63">
        <v>-15</v>
      </c>
      <c r="F15" s="44"/>
      <c r="G15" s="63">
        <v>225</v>
      </c>
      <c r="H15" s="63" t="s">
        <v>113</v>
      </c>
      <c r="I15" s="63" t="s">
        <v>114</v>
      </c>
      <c r="J15" s="46">
        <v>28</v>
      </c>
      <c r="K15" s="63">
        <v>-17</v>
      </c>
    </row>
    <row r="16" spans="1:11" ht="14.25">
      <c r="A16" s="63">
        <v>48</v>
      </c>
      <c r="B16" s="63" t="s">
        <v>37</v>
      </c>
      <c r="C16" s="63" t="s">
        <v>115</v>
      </c>
      <c r="D16" s="46">
        <v>36</v>
      </c>
      <c r="E16" s="63">
        <v>-15</v>
      </c>
      <c r="F16" s="44"/>
      <c r="G16" s="63">
        <v>251</v>
      </c>
      <c r="H16" s="63" t="s">
        <v>116</v>
      </c>
      <c r="I16" s="63" t="s">
        <v>117</v>
      </c>
      <c r="J16" s="46">
        <v>34</v>
      </c>
      <c r="K16" s="63">
        <v>-16</v>
      </c>
    </row>
    <row r="17" spans="1:11" ht="14.25">
      <c r="A17" s="63">
        <v>51</v>
      </c>
      <c r="B17" s="63" t="s">
        <v>38</v>
      </c>
      <c r="C17" s="63" t="s">
        <v>118</v>
      </c>
      <c r="D17" s="46">
        <v>27.5</v>
      </c>
      <c r="E17" s="63">
        <v>-15</v>
      </c>
      <c r="F17" s="44"/>
      <c r="G17" s="63">
        <v>256</v>
      </c>
      <c r="H17" s="63" t="s">
        <v>119</v>
      </c>
      <c r="I17" s="63" t="s">
        <v>120</v>
      </c>
      <c r="J17" s="46">
        <v>24.8</v>
      </c>
      <c r="K17" s="63">
        <v>-12</v>
      </c>
    </row>
    <row r="18" spans="1:11" ht="14.25">
      <c r="A18" s="63">
        <v>52</v>
      </c>
      <c r="B18" s="63" t="s">
        <v>39</v>
      </c>
      <c r="C18" s="63" t="s">
        <v>121</v>
      </c>
      <c r="D18" s="46">
        <v>43</v>
      </c>
      <c r="E18" s="63">
        <v>7</v>
      </c>
      <c r="F18" s="44"/>
      <c r="G18" s="63">
        <v>259</v>
      </c>
      <c r="H18" s="63" t="s">
        <v>53</v>
      </c>
      <c r="I18" s="63" t="s">
        <v>122</v>
      </c>
      <c r="J18" s="46">
        <v>25</v>
      </c>
      <c r="K18" s="63">
        <v>-10</v>
      </c>
    </row>
    <row r="19" spans="1:11" ht="14.25">
      <c r="A19" s="63">
        <v>53</v>
      </c>
      <c r="B19" s="63" t="s">
        <v>123</v>
      </c>
      <c r="C19" s="63" t="s">
        <v>124</v>
      </c>
      <c r="D19" s="46">
        <v>26</v>
      </c>
      <c r="E19" s="63">
        <v>-19</v>
      </c>
      <c r="F19" s="44"/>
      <c r="G19" s="63">
        <v>262</v>
      </c>
      <c r="H19" s="63" t="s">
        <v>55</v>
      </c>
      <c r="I19" s="63" t="s">
        <v>125</v>
      </c>
      <c r="J19" s="46">
        <v>28</v>
      </c>
      <c r="K19" s="63">
        <v>-5</v>
      </c>
    </row>
    <row r="20" spans="1:11" ht="14.25">
      <c r="A20" s="63">
        <v>54</v>
      </c>
      <c r="B20" s="63" t="s">
        <v>58</v>
      </c>
      <c r="C20" s="63" t="s">
        <v>126</v>
      </c>
      <c r="D20" s="46">
        <v>21.5</v>
      </c>
      <c r="E20" s="63">
        <v>-21</v>
      </c>
      <c r="F20" s="44"/>
      <c r="G20" s="63">
        <v>264</v>
      </c>
      <c r="H20" s="63" t="s">
        <v>56</v>
      </c>
      <c r="I20" s="63" t="s">
        <v>127</v>
      </c>
      <c r="J20" s="46">
        <v>25.25</v>
      </c>
      <c r="K20" s="63">
        <v>-10</v>
      </c>
    </row>
    <row r="21" spans="1:11" ht="14.25">
      <c r="A21" s="63">
        <v>64</v>
      </c>
      <c r="B21" s="63" t="s">
        <v>80</v>
      </c>
      <c r="C21" s="63" t="s">
        <v>128</v>
      </c>
      <c r="D21" s="46">
        <v>24.9</v>
      </c>
      <c r="E21" s="63">
        <v>-16</v>
      </c>
      <c r="F21" s="44"/>
      <c r="G21" s="63">
        <v>265</v>
      </c>
      <c r="H21" s="63" t="s">
        <v>57</v>
      </c>
      <c r="I21" s="63" t="s">
        <v>129</v>
      </c>
      <c r="J21" s="46">
        <v>28</v>
      </c>
      <c r="K21" s="63">
        <v>-6</v>
      </c>
    </row>
    <row r="22" spans="1:11" ht="14.25">
      <c r="A22" s="63">
        <v>82</v>
      </c>
      <c r="B22" s="63" t="s">
        <v>130</v>
      </c>
      <c r="C22" s="63" t="s">
        <v>131</v>
      </c>
      <c r="D22" s="46">
        <v>32</v>
      </c>
      <c r="E22" s="63">
        <v>-9</v>
      </c>
      <c r="F22" s="44"/>
      <c r="G22" s="63">
        <v>266</v>
      </c>
      <c r="H22" s="63" t="s">
        <v>132</v>
      </c>
      <c r="I22" s="63" t="s">
        <v>133</v>
      </c>
      <c r="J22" s="46">
        <v>25</v>
      </c>
      <c r="K22" s="63">
        <v>-8</v>
      </c>
    </row>
    <row r="23" spans="1:11" ht="14.25">
      <c r="A23" s="63">
        <v>96</v>
      </c>
      <c r="B23" s="63" t="s">
        <v>40</v>
      </c>
      <c r="C23" s="63" t="s">
        <v>134</v>
      </c>
      <c r="D23" s="46">
        <v>24</v>
      </c>
      <c r="E23" s="63">
        <v>-23</v>
      </c>
      <c r="F23" s="44"/>
      <c r="G23" s="63">
        <v>275</v>
      </c>
      <c r="H23" s="63" t="s">
        <v>58</v>
      </c>
      <c r="I23" s="63" t="s">
        <v>135</v>
      </c>
      <c r="J23" s="46">
        <v>20.5</v>
      </c>
      <c r="K23" s="63">
        <v>-19</v>
      </c>
    </row>
    <row r="24" spans="1:11" ht="14.25">
      <c r="A24" s="63">
        <v>107</v>
      </c>
      <c r="B24" s="63" t="s">
        <v>136</v>
      </c>
      <c r="C24" s="63" t="s">
        <v>137</v>
      </c>
      <c r="D24" s="46">
        <v>27</v>
      </c>
      <c r="E24" s="63">
        <v>-20</v>
      </c>
      <c r="F24" s="44"/>
      <c r="G24" s="63">
        <v>279</v>
      </c>
      <c r="H24" s="63" t="s">
        <v>59</v>
      </c>
      <c r="I24" s="63" t="s">
        <v>138</v>
      </c>
      <c r="J24" s="46">
        <v>24.9</v>
      </c>
      <c r="K24" s="63">
        <v>-20</v>
      </c>
    </row>
    <row r="25" spans="1:11" ht="14.25">
      <c r="A25" s="63">
        <v>109</v>
      </c>
      <c r="B25" s="63" t="s">
        <v>41</v>
      </c>
      <c r="C25" s="63" t="s">
        <v>139</v>
      </c>
      <c r="D25" s="46">
        <v>25</v>
      </c>
      <c r="E25" s="63">
        <v>-23</v>
      </c>
      <c r="F25" s="44"/>
      <c r="G25" s="63">
        <v>281</v>
      </c>
      <c r="H25" s="63" t="s">
        <v>140</v>
      </c>
      <c r="I25" s="63" t="s">
        <v>141</v>
      </c>
      <c r="J25" s="46">
        <v>22</v>
      </c>
      <c r="K25" s="63">
        <v>-18</v>
      </c>
    </row>
    <row r="26" spans="1:11" ht="14.25">
      <c r="A26" s="63">
        <v>110</v>
      </c>
      <c r="B26" s="63" t="s">
        <v>42</v>
      </c>
      <c r="C26" s="63" t="s">
        <v>142</v>
      </c>
      <c r="D26" s="46">
        <v>24</v>
      </c>
      <c r="E26" s="63">
        <v>-19</v>
      </c>
      <c r="F26" s="44"/>
      <c r="G26" s="63">
        <v>300</v>
      </c>
      <c r="H26" s="63" t="s">
        <v>60</v>
      </c>
      <c r="I26" s="63" t="s">
        <v>143</v>
      </c>
      <c r="J26" s="46">
        <v>30</v>
      </c>
      <c r="K26" s="63">
        <v>0</v>
      </c>
    </row>
    <row r="27" spans="1:11" ht="14.25">
      <c r="A27" s="63">
        <v>112</v>
      </c>
      <c r="B27" s="63" t="s">
        <v>144</v>
      </c>
      <c r="C27" s="63" t="s">
        <v>145</v>
      </c>
      <c r="D27" s="46">
        <v>27</v>
      </c>
      <c r="E27" s="63">
        <v>-24</v>
      </c>
      <c r="F27" s="44"/>
      <c r="G27" s="63">
        <v>301</v>
      </c>
      <c r="H27" s="63" t="s">
        <v>61</v>
      </c>
      <c r="I27" s="63" t="s">
        <v>146</v>
      </c>
      <c r="J27" s="46">
        <v>30</v>
      </c>
      <c r="K27" s="63">
        <v>-25</v>
      </c>
    </row>
    <row r="28" spans="1:11" ht="14.25">
      <c r="A28" s="63">
        <v>113</v>
      </c>
      <c r="B28" s="63" t="s">
        <v>147</v>
      </c>
      <c r="C28" s="63" t="s">
        <v>148</v>
      </c>
      <c r="D28" s="46">
        <v>26.5</v>
      </c>
      <c r="E28" s="63">
        <v>-12</v>
      </c>
      <c r="F28" s="44"/>
      <c r="G28" s="63">
        <v>302</v>
      </c>
      <c r="H28" s="63" t="s">
        <v>62</v>
      </c>
      <c r="I28" s="63" t="s">
        <v>149</v>
      </c>
      <c r="J28" s="46">
        <v>25.2</v>
      </c>
      <c r="K28" s="63">
        <v>-11</v>
      </c>
    </row>
    <row r="29" spans="1:11" ht="14.25">
      <c r="A29" s="63">
        <v>117</v>
      </c>
      <c r="B29" s="63" t="s">
        <v>43</v>
      </c>
      <c r="C29" s="63" t="s">
        <v>150</v>
      </c>
      <c r="D29" s="46">
        <v>34</v>
      </c>
      <c r="E29" s="63">
        <v>-10</v>
      </c>
      <c r="F29" s="44"/>
      <c r="G29" s="63">
        <v>307</v>
      </c>
      <c r="H29" s="63" t="s">
        <v>63</v>
      </c>
      <c r="I29" s="63" t="s">
        <v>151</v>
      </c>
      <c r="J29" s="46">
        <v>28</v>
      </c>
      <c r="K29" s="63">
        <v>-4</v>
      </c>
    </row>
    <row r="30" spans="1:11" ht="14.25">
      <c r="A30" s="63">
        <v>141</v>
      </c>
      <c r="B30" s="63" t="s">
        <v>44</v>
      </c>
      <c r="C30" s="63" t="s">
        <v>152</v>
      </c>
      <c r="D30" s="46">
        <v>20</v>
      </c>
      <c r="E30" s="63">
        <v>-23</v>
      </c>
      <c r="F30" s="44"/>
      <c r="G30" s="63">
        <v>314</v>
      </c>
      <c r="H30" s="63" t="s">
        <v>64</v>
      </c>
      <c r="I30" s="63" t="s">
        <v>153</v>
      </c>
      <c r="J30" s="46">
        <v>25.1</v>
      </c>
      <c r="K30" s="63">
        <v>-4</v>
      </c>
    </row>
    <row r="31" spans="1:11" ht="14.25">
      <c r="A31" s="63">
        <v>144</v>
      </c>
      <c r="B31" s="63" t="s">
        <v>154</v>
      </c>
      <c r="C31" s="63" t="s">
        <v>155</v>
      </c>
      <c r="D31" s="46">
        <v>24</v>
      </c>
      <c r="E31" s="63">
        <v>-18</v>
      </c>
      <c r="F31" s="44"/>
      <c r="G31" s="63">
        <v>315</v>
      </c>
      <c r="H31" s="63" t="s">
        <v>156</v>
      </c>
      <c r="I31" s="63" t="s">
        <v>157</v>
      </c>
      <c r="J31" s="46">
        <v>28</v>
      </c>
      <c r="K31" s="63">
        <v>-3</v>
      </c>
    </row>
    <row r="32" spans="1:11" ht="14.25">
      <c r="A32" s="63">
        <v>145</v>
      </c>
      <c r="B32" s="63" t="s">
        <v>45</v>
      </c>
      <c r="C32" s="63" t="s">
        <v>158</v>
      </c>
      <c r="D32" s="46">
        <v>35</v>
      </c>
      <c r="E32" s="63">
        <v>-13</v>
      </c>
      <c r="G32" s="63">
        <v>323</v>
      </c>
      <c r="H32" s="63" t="s">
        <v>65</v>
      </c>
      <c r="I32" s="63" t="s">
        <v>159</v>
      </c>
      <c r="J32" s="46">
        <v>30</v>
      </c>
      <c r="K32" s="63">
        <v>7</v>
      </c>
    </row>
    <row r="33" spans="1:11" ht="14.25">
      <c r="A33" s="63">
        <v>151</v>
      </c>
      <c r="B33" s="63" t="s">
        <v>160</v>
      </c>
      <c r="C33" s="63" t="s">
        <v>161</v>
      </c>
      <c r="D33" s="46">
        <v>22</v>
      </c>
      <c r="E33" s="63">
        <v>-20</v>
      </c>
      <c r="G33" s="63">
        <v>329</v>
      </c>
      <c r="H33" s="63" t="s">
        <v>66</v>
      </c>
      <c r="I33" s="63" t="s">
        <v>162</v>
      </c>
      <c r="J33" s="46">
        <v>30</v>
      </c>
      <c r="K33" s="63">
        <v>-25</v>
      </c>
    </row>
    <row r="34" spans="1:11" ht="14.25">
      <c r="A34" s="63">
        <v>156</v>
      </c>
      <c r="B34" s="63" t="s">
        <v>163</v>
      </c>
      <c r="C34" s="63" t="s">
        <v>164</v>
      </c>
      <c r="D34" s="46">
        <v>24</v>
      </c>
      <c r="E34" s="63">
        <v>-18</v>
      </c>
      <c r="G34" s="63">
        <v>340</v>
      </c>
      <c r="H34" s="63" t="s">
        <v>165</v>
      </c>
      <c r="I34" s="63" t="s">
        <v>166</v>
      </c>
      <c r="J34" s="46">
        <v>22</v>
      </c>
      <c r="K34" s="63">
        <v>-23</v>
      </c>
    </row>
    <row r="35" spans="1:11" ht="14.25">
      <c r="A35" s="63">
        <v>157</v>
      </c>
      <c r="B35" s="63" t="s">
        <v>167</v>
      </c>
      <c r="C35" s="63" t="s">
        <v>168</v>
      </c>
      <c r="D35" s="46">
        <v>27</v>
      </c>
      <c r="E35" s="63">
        <v>-17</v>
      </c>
      <c r="G35" s="63">
        <v>350</v>
      </c>
      <c r="H35" s="63" t="s">
        <v>67</v>
      </c>
      <c r="I35" s="63" t="s">
        <v>169</v>
      </c>
      <c r="J35" s="46">
        <v>25.1</v>
      </c>
      <c r="K35" s="63">
        <v>-11</v>
      </c>
    </row>
    <row r="36" spans="1:10" ht="15.75">
      <c r="A36"/>
      <c r="B36"/>
      <c r="C36"/>
      <c r="D36"/>
      <c r="E36"/>
      <c r="J36" s="43"/>
    </row>
    <row r="37" spans="1:11" ht="15.75">
      <c r="A37"/>
      <c r="B37"/>
      <c r="C37"/>
      <c r="D37"/>
      <c r="E37"/>
      <c r="G37"/>
      <c r="H37"/>
      <c r="I37"/>
      <c r="J37"/>
      <c r="K37"/>
    </row>
    <row r="38" spans="1:5" ht="15.75">
      <c r="A38"/>
      <c r="B38"/>
      <c r="C38"/>
      <c r="D38"/>
      <c r="E38"/>
    </row>
    <row r="39" spans="1:5" ht="15.75">
      <c r="A39"/>
      <c r="B39"/>
      <c r="C39"/>
      <c r="D39"/>
      <c r="E39"/>
    </row>
    <row r="40" spans="1:5" ht="15.75">
      <c r="A40"/>
      <c r="B40"/>
      <c r="C40"/>
      <c r="D40"/>
      <c r="E40"/>
    </row>
    <row r="41" spans="1:5" ht="15.75">
      <c r="A41"/>
      <c r="B41"/>
      <c r="C41"/>
      <c r="D41"/>
      <c r="E41"/>
    </row>
    <row r="42" spans="1:5" ht="15.75">
      <c r="A42"/>
      <c r="B42"/>
      <c r="C42"/>
      <c r="D42"/>
      <c r="E42"/>
    </row>
    <row r="43" spans="1:5" ht="15.75">
      <c r="A43"/>
      <c r="B43"/>
      <c r="C43"/>
      <c r="D43"/>
      <c r="E43"/>
    </row>
    <row r="44" spans="1:5" ht="15.75">
      <c r="A44"/>
      <c r="B44"/>
      <c r="C44"/>
      <c r="D44"/>
      <c r="E44"/>
    </row>
    <row r="45" spans="1:5" ht="15.75">
      <c r="A45"/>
      <c r="B45"/>
      <c r="C45"/>
      <c r="D45"/>
      <c r="E45"/>
    </row>
    <row r="46" spans="1:5" ht="15.75">
      <c r="A46"/>
      <c r="B46"/>
      <c r="C46"/>
      <c r="D46"/>
      <c r="E46"/>
    </row>
    <row r="47" spans="1:5" ht="15.75">
      <c r="A47"/>
      <c r="B47"/>
      <c r="C47"/>
      <c r="D47"/>
      <c r="E47"/>
    </row>
    <row r="48" spans="1:5" ht="15.75">
      <c r="A48"/>
      <c r="B48"/>
      <c r="C48"/>
      <c r="D48"/>
      <c r="E48"/>
    </row>
    <row r="49" spans="1:5" ht="15.75">
      <c r="A49"/>
      <c r="B49"/>
      <c r="C49"/>
      <c r="D49"/>
      <c r="E49"/>
    </row>
    <row r="50" spans="1:5" ht="15.75">
      <c r="A50"/>
      <c r="B50"/>
      <c r="C50"/>
      <c r="D50"/>
      <c r="E50"/>
    </row>
    <row r="51" spans="1:5" ht="15.75">
      <c r="A51"/>
      <c r="B51"/>
      <c r="C51"/>
      <c r="D51"/>
      <c r="E51"/>
    </row>
    <row r="52" spans="1:5" ht="15.75">
      <c r="A52"/>
      <c r="B52"/>
      <c r="C52"/>
      <c r="D52"/>
      <c r="E52"/>
    </row>
    <row r="53" spans="1:5" ht="15.75">
      <c r="A53"/>
      <c r="B53"/>
      <c r="C53"/>
      <c r="D53"/>
      <c r="E53"/>
    </row>
    <row r="54" spans="1:5" ht="15.75">
      <c r="A54"/>
      <c r="B54"/>
      <c r="C54"/>
      <c r="D54"/>
      <c r="E54"/>
    </row>
    <row r="55" spans="1:5" ht="15.75">
      <c r="A55"/>
      <c r="B55"/>
      <c r="C55"/>
      <c r="D55"/>
      <c r="E55"/>
    </row>
    <row r="56" spans="1:5" ht="15.75">
      <c r="A56"/>
      <c r="B56"/>
      <c r="C56"/>
      <c r="D56"/>
      <c r="E56"/>
    </row>
    <row r="57" spans="1:5" ht="15.75">
      <c r="A57"/>
      <c r="B57"/>
      <c r="C57"/>
      <c r="D57"/>
      <c r="E57"/>
    </row>
    <row r="58" spans="1:5" ht="15.75">
      <c r="A58"/>
      <c r="B58"/>
      <c r="C58"/>
      <c r="D58"/>
      <c r="E58"/>
    </row>
    <row r="59" spans="1:5" ht="15.75">
      <c r="A59"/>
      <c r="B59"/>
      <c r="C59"/>
      <c r="D59"/>
      <c r="E59"/>
    </row>
    <row r="60" spans="1:5" ht="15.75">
      <c r="A60"/>
      <c r="B60"/>
      <c r="C60"/>
      <c r="D60"/>
      <c r="E60"/>
    </row>
    <row r="61" spans="1:5" ht="15.75">
      <c r="A61"/>
      <c r="B61"/>
      <c r="C61"/>
      <c r="D61"/>
      <c r="E61"/>
    </row>
    <row r="62" spans="1:5" ht="15.75">
      <c r="A62"/>
      <c r="B62"/>
      <c r="C62"/>
      <c r="D62"/>
      <c r="E62"/>
    </row>
    <row r="63" spans="1:5" ht="15.75">
      <c r="A63"/>
      <c r="B63"/>
      <c r="C63"/>
      <c r="D63"/>
      <c r="E63"/>
    </row>
    <row r="64" spans="1:5" ht="15.75">
      <c r="A64"/>
      <c r="B64"/>
      <c r="C64"/>
      <c r="D64"/>
      <c r="E64"/>
    </row>
    <row r="65" spans="1:5" ht="15.75">
      <c r="A65"/>
      <c r="B65"/>
      <c r="C65"/>
      <c r="D65"/>
      <c r="E65"/>
    </row>
    <row r="66" spans="1:5" ht="15.75">
      <c r="A66"/>
      <c r="B66"/>
      <c r="C66"/>
      <c r="D66"/>
      <c r="E66"/>
    </row>
    <row r="67" spans="1:5" ht="15.75">
      <c r="A67"/>
      <c r="B67"/>
      <c r="C67"/>
      <c r="D67"/>
      <c r="E67"/>
    </row>
    <row r="68" spans="1:5" ht="15.75">
      <c r="A68"/>
      <c r="B68"/>
      <c r="C68"/>
      <c r="D68"/>
      <c r="E68"/>
    </row>
    <row r="69" spans="1:5" ht="15.75">
      <c r="A69"/>
      <c r="B69"/>
      <c r="C69"/>
      <c r="D69"/>
      <c r="E69"/>
    </row>
  </sheetData>
  <printOptions/>
  <pageMargins left="0.9448818897637796" right="0.5511811023622047" top="0.6299212598425197" bottom="0.1968503937007874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20" sqref="C20"/>
    </sheetView>
  </sheetViews>
  <sheetFormatPr defaultColWidth="9.00390625" defaultRowHeight="28.5" customHeight="1"/>
  <cols>
    <col min="1" max="1" width="4.50390625" style="40" customWidth="1"/>
    <col min="2" max="2" width="18.00390625" style="40" customWidth="1"/>
    <col min="3" max="3" width="17.25390625" style="40" customWidth="1"/>
    <col min="4" max="4" width="7.625" style="64" customWidth="1"/>
    <col min="5" max="5" width="7.625" style="39" customWidth="1"/>
    <col min="6" max="6" width="7.625" style="38" customWidth="1"/>
    <col min="7" max="7" width="7.625" style="64" customWidth="1"/>
    <col min="8" max="8" width="7.625" style="38" customWidth="1"/>
    <col min="9" max="9" width="7.625" style="66" customWidth="1"/>
    <col min="10" max="43" width="7.625" style="38" customWidth="1"/>
    <col min="44" max="16384" width="9.00390625" style="38" customWidth="1"/>
  </cols>
  <sheetData>
    <row r="1" spans="1:6" ht="28.5" customHeight="1">
      <c r="A1" s="40" t="s">
        <v>0</v>
      </c>
      <c r="B1" s="40" t="s">
        <v>1</v>
      </c>
      <c r="C1" s="40" t="s">
        <v>2</v>
      </c>
      <c r="D1" s="67" t="s">
        <v>24</v>
      </c>
      <c r="E1" s="41" t="s">
        <v>24</v>
      </c>
      <c r="F1" s="38" t="s">
        <v>24</v>
      </c>
    </row>
    <row r="2" spans="4:9" ht="28.5" customHeight="1">
      <c r="D2" s="68" t="s">
        <v>170</v>
      </c>
      <c r="E2" s="39" t="s">
        <v>171</v>
      </c>
      <c r="F2" s="38" t="s">
        <v>172</v>
      </c>
      <c r="G2" s="64" t="s">
        <v>170</v>
      </c>
      <c r="H2" s="38" t="s">
        <v>171</v>
      </c>
      <c r="I2" s="66" t="s">
        <v>172</v>
      </c>
    </row>
    <row r="3" spans="1:10" ht="28.5" customHeight="1">
      <c r="A3" s="40">
        <v>2</v>
      </c>
      <c r="B3" s="40" t="s">
        <v>72</v>
      </c>
      <c r="C3"/>
      <c r="D3" s="68"/>
      <c r="J3" s="40" t="s">
        <v>82</v>
      </c>
    </row>
    <row r="4" spans="1:10" ht="28.5" customHeight="1">
      <c r="A4" s="40">
        <v>3</v>
      </c>
      <c r="B4" s="40" t="s">
        <v>26</v>
      </c>
      <c r="C4"/>
      <c r="D4" s="68"/>
      <c r="J4" s="40" t="s">
        <v>85</v>
      </c>
    </row>
    <row r="5" spans="1:10" ht="28.5" customHeight="1">
      <c r="A5" s="40">
        <v>5</v>
      </c>
      <c r="B5" s="40" t="s">
        <v>73</v>
      </c>
      <c r="C5"/>
      <c r="D5" s="68"/>
      <c r="J5" s="40" t="s">
        <v>87</v>
      </c>
    </row>
    <row r="6" spans="1:10" ht="28.5" customHeight="1">
      <c r="A6" s="40">
        <v>6</v>
      </c>
      <c r="B6" s="40" t="s">
        <v>38</v>
      </c>
      <c r="C6"/>
      <c r="D6" s="68"/>
      <c r="J6" s="40" t="s">
        <v>89</v>
      </c>
    </row>
    <row r="7" spans="1:10" ht="28.5" customHeight="1">
      <c r="A7" s="40">
        <v>7</v>
      </c>
      <c r="B7" s="40" t="s">
        <v>28</v>
      </c>
      <c r="C7"/>
      <c r="D7" s="68"/>
      <c r="J7" s="40" t="s">
        <v>92</v>
      </c>
    </row>
    <row r="8" spans="1:10" ht="28.5" customHeight="1">
      <c r="A8" s="40">
        <v>8</v>
      </c>
      <c r="B8" s="40" t="s">
        <v>29</v>
      </c>
      <c r="C8"/>
      <c r="D8" s="68"/>
      <c r="J8" s="40" t="s">
        <v>95</v>
      </c>
    </row>
    <row r="9" spans="1:10" ht="28.5" customHeight="1">
      <c r="A9" s="40">
        <v>9</v>
      </c>
      <c r="B9" s="40" t="s">
        <v>74</v>
      </c>
      <c r="C9"/>
      <c r="D9" s="68"/>
      <c r="J9" s="40" t="s">
        <v>98</v>
      </c>
    </row>
    <row r="10" spans="1:10" ht="28.5" customHeight="1">
      <c r="A10" s="40">
        <v>18</v>
      </c>
      <c r="B10" s="40" t="s">
        <v>31</v>
      </c>
      <c r="C10"/>
      <c r="D10" s="68"/>
      <c r="J10" s="40" t="s">
        <v>100</v>
      </c>
    </row>
    <row r="11" spans="1:10" ht="28.5" customHeight="1">
      <c r="A11" s="40">
        <v>21</v>
      </c>
      <c r="B11" s="40" t="s">
        <v>76</v>
      </c>
      <c r="C11"/>
      <c r="D11" s="68"/>
      <c r="J11" s="40" t="s">
        <v>103</v>
      </c>
    </row>
    <row r="12" spans="1:10" ht="28.5" customHeight="1">
      <c r="A12" s="40">
        <v>22</v>
      </c>
      <c r="B12" s="40" t="s">
        <v>32</v>
      </c>
      <c r="C12"/>
      <c r="D12" s="68"/>
      <c r="J12" s="40" t="s">
        <v>106</v>
      </c>
    </row>
    <row r="13" spans="1:10" ht="28.5" customHeight="1">
      <c r="A13" s="40">
        <v>24</v>
      </c>
      <c r="B13" s="40" t="s">
        <v>34</v>
      </c>
      <c r="C13"/>
      <c r="D13" s="68"/>
      <c r="J13" s="40" t="s">
        <v>108</v>
      </c>
    </row>
    <row r="14" spans="1:10" ht="28.5" customHeight="1">
      <c r="A14" s="40">
        <v>25</v>
      </c>
      <c r="B14" s="40" t="s">
        <v>77</v>
      </c>
      <c r="C14"/>
      <c r="D14" s="68"/>
      <c r="J14" s="40" t="s">
        <v>110</v>
      </c>
    </row>
    <row r="15" spans="1:10" ht="28.5" customHeight="1">
      <c r="A15" s="40">
        <v>39</v>
      </c>
      <c r="B15" s="40" t="s">
        <v>36</v>
      </c>
      <c r="C15"/>
      <c r="D15" s="68"/>
      <c r="J15" s="40" t="s">
        <v>112</v>
      </c>
    </row>
    <row r="16" spans="1:10" ht="28.5" customHeight="1">
      <c r="A16" s="40">
        <v>48</v>
      </c>
      <c r="B16" s="40" t="s">
        <v>37</v>
      </c>
      <c r="C16"/>
      <c r="D16" s="68"/>
      <c r="J16" s="40" t="s">
        <v>115</v>
      </c>
    </row>
    <row r="17" spans="1:10" ht="28.5" customHeight="1">
      <c r="A17" s="40">
        <v>51</v>
      </c>
      <c r="B17" s="40" t="s">
        <v>38</v>
      </c>
      <c r="C17"/>
      <c r="D17" s="68"/>
      <c r="J17" s="40" t="s">
        <v>118</v>
      </c>
    </row>
    <row r="18" spans="1:10" ht="28.5" customHeight="1">
      <c r="A18" s="40">
        <v>52</v>
      </c>
      <c r="B18" s="40" t="s">
        <v>39</v>
      </c>
      <c r="C18"/>
      <c r="D18" s="68"/>
      <c r="J18" s="40" t="s">
        <v>121</v>
      </c>
    </row>
    <row r="19" spans="1:10" ht="28.5" customHeight="1">
      <c r="A19" s="40">
        <v>53</v>
      </c>
      <c r="B19" s="40" t="s">
        <v>123</v>
      </c>
      <c r="C19"/>
      <c r="D19" s="68"/>
      <c r="J19" s="40" t="s">
        <v>124</v>
      </c>
    </row>
    <row r="20" spans="1:10" ht="28.5" customHeight="1">
      <c r="A20" s="40">
        <v>54</v>
      </c>
      <c r="B20" s="40" t="s">
        <v>58</v>
      </c>
      <c r="C20"/>
      <c r="D20" s="68"/>
      <c r="J20" s="40" t="s">
        <v>126</v>
      </c>
    </row>
    <row r="21" spans="1:10" ht="28.5" customHeight="1">
      <c r="A21" s="40">
        <v>64</v>
      </c>
      <c r="B21" s="40" t="s">
        <v>80</v>
      </c>
      <c r="C21"/>
      <c r="D21" s="68"/>
      <c r="J21" s="40" t="s">
        <v>128</v>
      </c>
    </row>
    <row r="22" spans="1:10" ht="28.5" customHeight="1">
      <c r="A22" s="40">
        <v>82</v>
      </c>
      <c r="B22" s="40" t="s">
        <v>130</v>
      </c>
      <c r="C22"/>
      <c r="D22" s="68"/>
      <c r="J22" s="40" t="s">
        <v>131</v>
      </c>
    </row>
    <row r="23" spans="1:10" ht="28.5" customHeight="1">
      <c r="A23" s="40">
        <v>96</v>
      </c>
      <c r="B23" s="40" t="s">
        <v>40</v>
      </c>
      <c r="C23"/>
      <c r="D23" s="68"/>
      <c r="J23" s="40" t="s">
        <v>134</v>
      </c>
    </row>
    <row r="24" spans="1:10" ht="28.5" customHeight="1">
      <c r="A24" s="40">
        <v>107</v>
      </c>
      <c r="B24" s="40" t="s">
        <v>136</v>
      </c>
      <c r="C24"/>
      <c r="D24" s="68"/>
      <c r="J24" s="40" t="s">
        <v>137</v>
      </c>
    </row>
    <row r="25" spans="1:10" ht="28.5" customHeight="1">
      <c r="A25" s="40">
        <v>109</v>
      </c>
      <c r="B25" s="40" t="s">
        <v>41</v>
      </c>
      <c r="C25"/>
      <c r="D25" s="68"/>
      <c r="J25" s="40" t="s">
        <v>139</v>
      </c>
    </row>
    <row r="26" spans="1:4" ht="28.5" customHeight="1">
      <c r="A26" s="40">
        <v>110</v>
      </c>
      <c r="B26" s="40" t="s">
        <v>42</v>
      </c>
      <c r="C26" s="40" t="s">
        <v>142</v>
      </c>
      <c r="D26" s="68"/>
    </row>
    <row r="27" spans="1:4" ht="28.5" customHeight="1">
      <c r="A27" s="40">
        <v>112</v>
      </c>
      <c r="B27" s="40" t="s">
        <v>144</v>
      </c>
      <c r="C27" s="40" t="s">
        <v>145</v>
      </c>
      <c r="D27" s="68"/>
    </row>
    <row r="28" spans="1:4" ht="28.5" customHeight="1">
      <c r="A28" s="40">
        <v>113</v>
      </c>
      <c r="B28" s="40" t="s">
        <v>147</v>
      </c>
      <c r="C28" s="40" t="s">
        <v>148</v>
      </c>
      <c r="D28" s="68"/>
    </row>
    <row r="29" spans="1:4" ht="28.5" customHeight="1">
      <c r="A29" s="40">
        <v>117</v>
      </c>
      <c r="B29" s="40" t="s">
        <v>43</v>
      </c>
      <c r="C29" s="40" t="s">
        <v>150</v>
      </c>
      <c r="D29" s="68"/>
    </row>
    <row r="30" spans="1:4" ht="28.5" customHeight="1">
      <c r="A30" s="40">
        <v>141</v>
      </c>
      <c r="B30" s="40" t="s">
        <v>44</v>
      </c>
      <c r="C30" s="40" t="s">
        <v>152</v>
      </c>
      <c r="D30" s="68"/>
    </row>
    <row r="31" spans="1:4" ht="28.5" customHeight="1">
      <c r="A31" s="40">
        <v>144</v>
      </c>
      <c r="B31" s="40" t="s">
        <v>154</v>
      </c>
      <c r="C31" s="40" t="s">
        <v>155</v>
      </c>
      <c r="D31" s="68"/>
    </row>
    <row r="32" spans="1:4" ht="28.5" customHeight="1">
      <c r="A32" s="40">
        <v>145</v>
      </c>
      <c r="B32" s="40" t="s">
        <v>45</v>
      </c>
      <c r="C32" s="40" t="s">
        <v>158</v>
      </c>
      <c r="D32" s="68"/>
    </row>
    <row r="33" spans="1:4" ht="28.5" customHeight="1">
      <c r="A33" s="40">
        <v>151</v>
      </c>
      <c r="B33" s="40" t="s">
        <v>160</v>
      </c>
      <c r="C33" s="40" t="s">
        <v>161</v>
      </c>
      <c r="D33" s="68"/>
    </row>
    <row r="34" spans="1:4" ht="28.5" customHeight="1">
      <c r="A34" s="40">
        <v>156</v>
      </c>
      <c r="B34" s="40" t="s">
        <v>173</v>
      </c>
      <c r="C34" s="40" t="s">
        <v>164</v>
      </c>
      <c r="D34" s="68"/>
    </row>
    <row r="35" spans="1:4" ht="28.5" customHeight="1">
      <c r="A35" s="40">
        <v>157</v>
      </c>
      <c r="B35" s="40" t="s">
        <v>167</v>
      </c>
      <c r="C35" s="40" t="s">
        <v>168</v>
      </c>
      <c r="D35" s="68"/>
    </row>
    <row r="36" spans="1:4" ht="28.5" customHeight="1">
      <c r="A36" s="40">
        <v>165</v>
      </c>
      <c r="B36" s="40" t="s">
        <v>83</v>
      </c>
      <c r="C36" s="40" t="s">
        <v>84</v>
      </c>
      <c r="D36" s="68"/>
    </row>
    <row r="37" spans="1:4" ht="28.5" customHeight="1">
      <c r="A37" s="40">
        <v>175</v>
      </c>
      <c r="B37" s="40" t="s">
        <v>46</v>
      </c>
      <c r="C37" s="40" t="s">
        <v>86</v>
      </c>
      <c r="D37" s="68"/>
    </row>
    <row r="38" spans="1:4" ht="28.5" customHeight="1">
      <c r="A38" s="40">
        <v>177</v>
      </c>
      <c r="B38" s="40" t="s">
        <v>58</v>
      </c>
      <c r="C38" s="40" t="s">
        <v>88</v>
      </c>
      <c r="D38" s="68"/>
    </row>
    <row r="39" spans="1:4" ht="28.5" customHeight="1">
      <c r="A39" s="40">
        <v>189</v>
      </c>
      <c r="B39" s="40" t="s">
        <v>90</v>
      </c>
      <c r="C39" s="40" t="s">
        <v>91</v>
      </c>
      <c r="D39" s="68"/>
    </row>
    <row r="40" spans="1:4" ht="28.5" customHeight="1">
      <c r="A40" s="40">
        <v>192</v>
      </c>
      <c r="B40" s="40" t="s">
        <v>93</v>
      </c>
      <c r="C40" s="40" t="s">
        <v>94</v>
      </c>
      <c r="D40" s="68"/>
    </row>
    <row r="41" spans="1:4" ht="28.5" customHeight="1">
      <c r="A41" s="40">
        <v>202</v>
      </c>
      <c r="B41" s="40" t="s">
        <v>96</v>
      </c>
      <c r="C41" s="40" t="s">
        <v>97</v>
      </c>
      <c r="D41" s="68"/>
    </row>
    <row r="42" spans="1:4" ht="28.5" customHeight="1">
      <c r="A42" s="40">
        <v>205</v>
      </c>
      <c r="B42" s="40" t="s">
        <v>47</v>
      </c>
      <c r="C42" s="40" t="s">
        <v>99</v>
      </c>
      <c r="D42" s="68"/>
    </row>
    <row r="43" spans="1:4" ht="28.5" customHeight="1">
      <c r="A43" s="40">
        <v>208</v>
      </c>
      <c r="B43" s="40" t="s">
        <v>101</v>
      </c>
      <c r="C43" s="40" t="s">
        <v>102</v>
      </c>
      <c r="D43" s="68"/>
    </row>
    <row r="44" spans="1:4" ht="28.5" customHeight="1">
      <c r="A44" s="40">
        <v>210</v>
      </c>
      <c r="B44" s="40" t="s">
        <v>104</v>
      </c>
      <c r="C44" s="40" t="s">
        <v>105</v>
      </c>
      <c r="D44" s="68"/>
    </row>
    <row r="45" spans="1:4" ht="28.5" customHeight="1">
      <c r="A45" s="40">
        <v>215</v>
      </c>
      <c r="B45" s="40" t="s">
        <v>48</v>
      </c>
      <c r="C45" s="40" t="s">
        <v>107</v>
      </c>
      <c r="D45" s="68"/>
    </row>
    <row r="46" spans="1:4" ht="28.5" customHeight="1">
      <c r="A46" s="40">
        <v>219</v>
      </c>
      <c r="B46" s="40" t="s">
        <v>49</v>
      </c>
      <c r="C46" s="40" t="s">
        <v>109</v>
      </c>
      <c r="D46" s="68"/>
    </row>
    <row r="47" spans="1:4" ht="28.5" customHeight="1">
      <c r="A47" s="40">
        <v>223</v>
      </c>
      <c r="B47" s="40" t="s">
        <v>50</v>
      </c>
      <c r="C47" s="40" t="s">
        <v>111</v>
      </c>
      <c r="D47" s="68"/>
    </row>
    <row r="48" spans="1:4" ht="28.5" customHeight="1">
      <c r="A48" s="40">
        <v>225</v>
      </c>
      <c r="B48" s="40" t="s">
        <v>113</v>
      </c>
      <c r="C48" s="40" t="s">
        <v>114</v>
      </c>
      <c r="D48" s="68"/>
    </row>
    <row r="49" spans="1:4" ht="28.5" customHeight="1">
      <c r="A49" s="40">
        <v>251</v>
      </c>
      <c r="B49" s="40" t="s">
        <v>116</v>
      </c>
      <c r="C49" s="40" t="s">
        <v>117</v>
      </c>
      <c r="D49" s="68"/>
    </row>
    <row r="50" spans="1:4" ht="28.5" customHeight="1">
      <c r="A50" s="40">
        <v>256</v>
      </c>
      <c r="B50" s="40" t="s">
        <v>119</v>
      </c>
      <c r="C50" s="40" t="s">
        <v>120</v>
      </c>
      <c r="D50" s="68"/>
    </row>
    <row r="51" spans="1:4" ht="28.5" customHeight="1">
      <c r="A51" s="40">
        <v>259</v>
      </c>
      <c r="B51" s="40" t="s">
        <v>53</v>
      </c>
      <c r="C51" s="40" t="s">
        <v>122</v>
      </c>
      <c r="D51" s="68"/>
    </row>
    <row r="52" spans="1:4" ht="28.5" customHeight="1">
      <c r="A52" s="40">
        <v>262</v>
      </c>
      <c r="B52" s="40" t="s">
        <v>55</v>
      </c>
      <c r="C52" s="40" t="s">
        <v>125</v>
      </c>
      <c r="D52" s="68"/>
    </row>
    <row r="53" spans="1:4" ht="28.5" customHeight="1">
      <c r="A53" s="40">
        <v>264</v>
      </c>
      <c r="B53" s="40" t="s">
        <v>56</v>
      </c>
      <c r="C53" s="40" t="s">
        <v>127</v>
      </c>
      <c r="D53" s="68"/>
    </row>
    <row r="54" spans="1:4" ht="28.5" customHeight="1">
      <c r="A54" s="40">
        <v>265</v>
      </c>
      <c r="B54" s="40" t="s">
        <v>57</v>
      </c>
      <c r="C54" s="40" t="s">
        <v>129</v>
      </c>
      <c r="D54" s="68"/>
    </row>
    <row r="55" spans="1:4" ht="28.5" customHeight="1">
      <c r="A55" s="40">
        <v>266</v>
      </c>
      <c r="B55" s="40" t="s">
        <v>132</v>
      </c>
      <c r="C55" s="40" t="s">
        <v>133</v>
      </c>
      <c r="D55" s="68"/>
    </row>
    <row r="56" spans="1:4" ht="28.5" customHeight="1">
      <c r="A56" s="40">
        <v>275</v>
      </c>
      <c r="B56" s="40" t="s">
        <v>58</v>
      </c>
      <c r="C56" s="40" t="s">
        <v>135</v>
      </c>
      <c r="D56" s="68"/>
    </row>
    <row r="57" spans="1:4" ht="28.5" customHeight="1">
      <c r="A57" s="40">
        <v>279</v>
      </c>
      <c r="B57" s="40" t="s">
        <v>59</v>
      </c>
      <c r="C57" s="40" t="s">
        <v>138</v>
      </c>
      <c r="D57" s="68"/>
    </row>
    <row r="58" spans="1:4" ht="28.5" customHeight="1">
      <c r="A58" s="40">
        <v>281</v>
      </c>
      <c r="B58" s="40" t="s">
        <v>140</v>
      </c>
      <c r="C58" s="40" t="s">
        <v>141</v>
      </c>
      <c r="D58" s="68"/>
    </row>
    <row r="59" spans="1:4" ht="28.5" customHeight="1">
      <c r="A59" s="40">
        <v>300</v>
      </c>
      <c r="B59" s="40" t="s">
        <v>60</v>
      </c>
      <c r="C59" s="40" t="s">
        <v>143</v>
      </c>
      <c r="D59" s="68"/>
    </row>
    <row r="60" spans="1:4" ht="28.5" customHeight="1">
      <c r="A60" s="40">
        <v>301</v>
      </c>
      <c r="B60" s="40" t="s">
        <v>61</v>
      </c>
      <c r="C60" s="40" t="s">
        <v>146</v>
      </c>
      <c r="D60" s="68"/>
    </row>
    <row r="61" spans="1:4" ht="28.5" customHeight="1">
      <c r="A61" s="40">
        <v>302</v>
      </c>
      <c r="B61" s="40" t="s">
        <v>62</v>
      </c>
      <c r="C61" s="40" t="s">
        <v>149</v>
      </c>
      <c r="D61" s="68"/>
    </row>
    <row r="62" spans="1:4" ht="28.5" customHeight="1">
      <c r="A62" s="40">
        <v>307</v>
      </c>
      <c r="B62" s="40" t="s">
        <v>63</v>
      </c>
      <c r="C62" s="40" t="s">
        <v>151</v>
      </c>
      <c r="D62" s="68"/>
    </row>
    <row r="63" spans="1:4" ht="28.5" customHeight="1">
      <c r="A63" s="40">
        <v>314</v>
      </c>
      <c r="B63" s="40" t="s">
        <v>64</v>
      </c>
      <c r="C63" s="40" t="s">
        <v>153</v>
      </c>
      <c r="D63" s="68"/>
    </row>
    <row r="64" spans="1:4" ht="28.5" customHeight="1">
      <c r="A64" s="40">
        <v>315</v>
      </c>
      <c r="B64" s="40" t="s">
        <v>156</v>
      </c>
      <c r="C64" s="40" t="s">
        <v>157</v>
      </c>
      <c r="D64" s="68"/>
    </row>
    <row r="65" spans="1:4" ht="28.5" customHeight="1">
      <c r="A65" s="40">
        <v>323</v>
      </c>
      <c r="B65" s="40" t="s">
        <v>65</v>
      </c>
      <c r="C65" s="40" t="s">
        <v>159</v>
      </c>
      <c r="D65" s="68"/>
    </row>
    <row r="66" spans="1:4" ht="28.5" customHeight="1">
      <c r="A66" s="40">
        <v>329</v>
      </c>
      <c r="B66" s="40" t="s">
        <v>66</v>
      </c>
      <c r="C66" s="40" t="s">
        <v>162</v>
      </c>
      <c r="D66" s="68"/>
    </row>
    <row r="67" spans="1:4" ht="28.5" customHeight="1">
      <c r="A67" s="40">
        <v>340</v>
      </c>
      <c r="B67" s="40" t="s">
        <v>165</v>
      </c>
      <c r="C67" s="40" t="s">
        <v>166</v>
      </c>
      <c r="D67" s="68"/>
    </row>
    <row r="68" spans="1:4" ht="28.5" customHeight="1">
      <c r="A68" s="40">
        <v>350</v>
      </c>
      <c r="B68" s="40" t="s">
        <v>67</v>
      </c>
      <c r="C68" s="40" t="s">
        <v>169</v>
      </c>
      <c r="D68" s="68"/>
    </row>
    <row r="69" spans="4:9" ht="28.5" customHeight="1">
      <c r="D69" s="65"/>
      <c r="G69" s="65"/>
      <c r="I69" s="29"/>
    </row>
  </sheetData>
  <printOptions gridLines="1"/>
  <pageMargins left="0.5511811023622047" right="0.35433070866141736" top="0.8267716535433072" bottom="0.7874015748031497" header="0.5118110236220472" footer="0.5118110236220472"/>
  <pageSetup horizontalDpi="360" verticalDpi="360" orientation="portrait" paperSize="9" r:id="rId2"/>
  <headerFooter alignWithMargins="0">
    <oddHeader>&amp;CUp River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C3" sqref="C3"/>
    </sheetView>
  </sheetViews>
  <sheetFormatPr defaultColWidth="9.00390625" defaultRowHeight="28.5" customHeight="1"/>
  <cols>
    <col min="1" max="1" width="6.75390625" style="47" customWidth="1"/>
    <col min="2" max="2" width="20.625" style="47" customWidth="1"/>
    <col min="3" max="3" width="24.00390625" style="47" customWidth="1"/>
    <col min="4" max="4" width="24.75390625" style="47" customWidth="1"/>
    <col min="5" max="16384" width="9.00390625" style="47" customWidth="1"/>
  </cols>
  <sheetData>
    <row r="1" spans="1:4" ht="28.5" customHeight="1">
      <c r="A1" s="47" t="s">
        <v>0</v>
      </c>
      <c r="B1" s="47" t="s">
        <v>1</v>
      </c>
      <c r="C1" s="47" t="s">
        <v>174</v>
      </c>
      <c r="D1" s="47" t="s">
        <v>175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Header>&amp;CYNR BRIDGE TIMES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Clare</cp:lastModifiedBy>
  <cp:lastPrinted>2004-09-18T16:17:59Z</cp:lastPrinted>
  <dcterms:created xsi:type="dcterms:W3CDTF">1998-08-31T17:13:39Z</dcterms:created>
  <dcterms:modified xsi:type="dcterms:W3CDTF">2004-09-19T11:26:51Z</dcterms:modified>
  <cp:category/>
  <cp:version/>
  <cp:contentType/>
  <cp:contentStatus/>
</cp:coreProperties>
</file>