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96" yWindow="750" windowWidth="9405" windowHeight="4965" tabRatio="597" activeTab="0"/>
  </bookViews>
  <sheets>
    <sheet name="Sheet1" sheetId="1" r:id="rId1"/>
  </sheets>
  <definedNames>
    <definedName name="_xlnm.Print_Area" localSheetId="0">'Sheet1'!$A$1:$AG$17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<sst xmlns="http://schemas.openxmlformats.org/spreadsheetml/2006/main" count="81" uniqueCount="54">
  <si>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</si>
  <si>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</si>
  <si>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</si>
  <si>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</si>
  <si>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</si>
  <si>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</si>
  <si>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</si>
  <si>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</si>
  <si>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</si>
  <si>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</si>
  <si>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</si>
  <si>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</si>
  <si>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</si>
  <si>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</si>
  <si>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</si>
  <si>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</si>
  <si>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</si>
  <si>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</si>
  <si>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</si>
  <si>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</si>
  <si>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</si>
  <si>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</si>
  <si>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</si>
  <si>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</si>
  <si>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</si>
  <si>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</si>
  <si>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Blue Jacket</t>
  </si>
  <si>
    <t>J A Ellis</t>
  </si>
  <si>
    <t>Kingfisher</t>
  </si>
  <si>
    <t>C Sales</t>
  </si>
  <si>
    <t>Golden Moon</t>
  </si>
  <si>
    <t>Breeze</t>
  </si>
  <si>
    <t>H Fillery</t>
  </si>
  <si>
    <t>Sunset</t>
  </si>
  <si>
    <t>R F Smith</t>
  </si>
  <si>
    <t>Pixie</t>
  </si>
  <si>
    <t>M Cator</t>
  </si>
  <si>
    <t>Martlet</t>
  </si>
  <si>
    <t>H Franzen</t>
  </si>
  <si>
    <t>M J Ellis</t>
  </si>
  <si>
    <t>Stratus</t>
  </si>
  <si>
    <t>Emily</t>
  </si>
  <si>
    <t>Honey</t>
  </si>
  <si>
    <t>D E Mackley</t>
  </si>
  <si>
    <t>D P Ellis</t>
  </si>
  <si>
    <t>A Lincoln</t>
  </si>
  <si>
    <t>R Sales</t>
  </si>
  <si>
    <t>Amaryllis</t>
  </si>
  <si>
    <t>P Stevens</t>
  </si>
  <si>
    <t>Hodmadod</t>
  </si>
  <si>
    <t>J Saxton</t>
  </si>
  <si>
    <t>Renown</t>
  </si>
  <si>
    <t>D Roberts</t>
  </si>
  <si>
    <t>DNS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</si>
</sst>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0"/>
  <sheetViews>
    <sheetView tabSelected="1" zoomScale="125" zoomScaleNormal="125" workbookViewId="0" topLeftCell="A1">
      <selection activeCell="AG19" sqref="AG19"/>
    </sheetView>
  </sheetViews>
  <sheetFormatPr defaultColWidth="9.00390625" defaultRowHeight="15.75"/>
  <cols>
    <col min="1" max="1" width="3.625" style="27" customWidth="1"/>
    <col min="2" max="2" width="10.125" style="28" customWidth="1"/>
    <col min="3" max="3" width="12.00390625" style="20" customWidth="1"/>
    <col min="4" max="4" width="5.25390625" style="29" customWidth="1"/>
    <col min="5" max="5" width="3.375" style="27" customWidth="1"/>
    <col min="6" max="23" width="3.625" style="6" customWidth="1"/>
    <col min="24" max="24" width="1.625" style="6" customWidth="1"/>
    <col min="25" max="27" width="3.625" style="6" hidden="1" customWidth="1"/>
    <col min="28" max="28" width="1.625" style="6" customWidth="1"/>
    <col min="29" max="31" width="3.625" style="6" customWidth="1"/>
    <col min="32" max="32" width="1.625" style="6" customWidth="1"/>
    <col min="33" max="33" width="2.75390625" style="12" customWidth="1"/>
    <col min="34" max="34" width="1.625" style="6" customWidth="1"/>
    <col min="35" max="40" width="9.00390625" style="6" customWidth="1"/>
    <col min="41" max="41" width="3.25390625" style="20" customWidth="1"/>
    <col min="42" max="73" width="9.00390625" style="20" customWidth="1"/>
    <col min="74" max="16384" width="9.00390625" style="2" customWidth="1"/>
  </cols>
  <sheetData>
    <row r="1" spans="1:73" s="1" customFormat="1" ht="16.5" thickBot="1">
      <c r="A1" s="14" t="s">
        <v>0</v>
      </c>
      <c r="B1" s="15" t="s">
        <v>1</v>
      </c>
      <c r="C1" s="15" t="s">
        <v>2</v>
      </c>
      <c r="D1" s="16" t="s">
        <v>3</v>
      </c>
      <c r="E1" s="14" t="s">
        <v>4</v>
      </c>
      <c r="F1" s="8"/>
      <c r="G1" s="3" t="s">
        <v>5</v>
      </c>
      <c r="H1" s="3"/>
      <c r="I1" s="8"/>
      <c r="J1" s="3" t="s">
        <v>6</v>
      </c>
      <c r="K1" s="3"/>
      <c r="L1" s="8"/>
      <c r="M1" s="3" t="s">
        <v>7</v>
      </c>
      <c r="N1" s="3"/>
      <c r="O1" s="8"/>
      <c r="P1" s="3" t="s">
        <v>8</v>
      </c>
      <c r="Q1" s="3"/>
      <c r="R1" s="8"/>
      <c r="S1" s="3" t="s">
        <v>9</v>
      </c>
      <c r="T1" s="3"/>
      <c r="U1" s="8"/>
      <c r="V1" s="3" t="s">
        <v>10</v>
      </c>
      <c r="W1" s="3"/>
      <c r="X1" s="3"/>
      <c r="Y1" s="8"/>
      <c r="Z1" s="3" t="s">
        <v>11</v>
      </c>
      <c r="AA1" s="3"/>
      <c r="AB1" s="3"/>
      <c r="AC1" s="8"/>
      <c r="AD1" s="3" t="s">
        <v>12</v>
      </c>
      <c r="AE1" s="3"/>
      <c r="AF1" s="3"/>
      <c r="AG1" s="9" t="s">
        <v>13</v>
      </c>
      <c r="AH1" s="3"/>
      <c r="AI1" s="3" t="s">
        <v>14</v>
      </c>
      <c r="AJ1" s="3" t="s">
        <v>15</v>
      </c>
      <c r="AK1" s="3" t="s">
        <v>16</v>
      </c>
      <c r="AL1" s="3" t="s">
        <v>17</v>
      </c>
      <c r="AM1" s="3" t="s">
        <v>18</v>
      </c>
      <c r="AN1" s="3" t="s">
        <v>19</v>
      </c>
      <c r="AO1" s="10" t="s">
        <v>20</v>
      </c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s="1" customFormat="1" ht="13.5" thickBot="1">
      <c r="A2" s="14"/>
      <c r="B2" s="15"/>
      <c r="C2" s="10"/>
      <c r="D2" s="16"/>
      <c r="E2" s="14"/>
      <c r="F2" s="3" t="s">
        <v>21</v>
      </c>
      <c r="G2" s="3" t="s">
        <v>22</v>
      </c>
      <c r="H2" s="3" t="s">
        <v>23</v>
      </c>
      <c r="I2" s="3" t="s">
        <v>21</v>
      </c>
      <c r="J2" s="3" t="s">
        <v>22</v>
      </c>
      <c r="K2" s="3" t="s">
        <v>23</v>
      </c>
      <c r="L2" s="3" t="s">
        <v>21</v>
      </c>
      <c r="M2" s="3" t="s">
        <v>22</v>
      </c>
      <c r="N2" s="3" t="s">
        <v>23</v>
      </c>
      <c r="O2" s="3" t="s">
        <v>21</v>
      </c>
      <c r="P2" s="3" t="s">
        <v>22</v>
      </c>
      <c r="Q2" s="3" t="s">
        <v>23</v>
      </c>
      <c r="R2" s="3" t="s">
        <v>21</v>
      </c>
      <c r="S2" s="3" t="s">
        <v>22</v>
      </c>
      <c r="T2" s="3" t="s">
        <v>23</v>
      </c>
      <c r="U2" s="3" t="s">
        <v>21</v>
      </c>
      <c r="V2" s="3" t="s">
        <v>22</v>
      </c>
      <c r="W2" s="3" t="s">
        <v>23</v>
      </c>
      <c r="X2" s="3"/>
      <c r="Y2" s="3" t="s">
        <v>21</v>
      </c>
      <c r="Z2" s="3" t="s">
        <v>22</v>
      </c>
      <c r="AA2" s="3" t="s">
        <v>23</v>
      </c>
      <c r="AB2" s="3"/>
      <c r="AC2" s="3" t="s">
        <v>21</v>
      </c>
      <c r="AD2" s="3" t="s">
        <v>22</v>
      </c>
      <c r="AE2" s="3" t="s">
        <v>23</v>
      </c>
      <c r="AF2" s="3"/>
      <c r="AG2" s="11">
        <v>0</v>
      </c>
      <c r="AH2" s="3" t="s">
        <v>24</v>
      </c>
      <c r="AI2" s="3" t="s">
        <v>25</v>
      </c>
      <c r="AJ2" s="3" t="s">
        <v>25</v>
      </c>
      <c r="AK2" s="3" t="s">
        <v>25</v>
      </c>
      <c r="AL2" s="3" t="s">
        <v>25</v>
      </c>
      <c r="AM2" s="3" t="s">
        <v>25</v>
      </c>
      <c r="AN2" s="3" t="s">
        <v>25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23" ht="12.75">
      <c r="A3" s="17"/>
      <c r="B3" s="13"/>
      <c r="C3" s="13"/>
      <c r="D3" s="18"/>
      <c r="E3" s="1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4"/>
    </row>
    <row r="4" spans="1:41" ht="12.75">
      <c r="A4" s="17">
        <v>122</v>
      </c>
      <c r="B4" s="13" t="s">
        <v>37</v>
      </c>
      <c r="C4" s="13" t="s">
        <v>38</v>
      </c>
      <c r="D4" s="18">
        <v>22</v>
      </c>
      <c r="E4" s="21">
        <v>-18</v>
      </c>
      <c r="F4" s="4">
        <v>9</v>
      </c>
      <c r="G4" s="4">
        <v>30</v>
      </c>
      <c r="H4" s="4"/>
      <c r="I4" s="4">
        <v>11</v>
      </c>
      <c r="J4" s="4">
        <v>45</v>
      </c>
      <c r="K4" s="4">
        <v>22</v>
      </c>
      <c r="L4" s="4">
        <v>11</v>
      </c>
      <c r="M4" s="4">
        <v>52</v>
      </c>
      <c r="N4" s="4">
        <v>25</v>
      </c>
      <c r="O4" s="4">
        <v>14</v>
      </c>
      <c r="P4" s="4">
        <v>37</v>
      </c>
      <c r="Q4" s="4">
        <v>52</v>
      </c>
      <c r="R4" s="4">
        <v>14</v>
      </c>
      <c r="S4" s="4">
        <v>44</v>
      </c>
      <c r="T4" s="4">
        <v>40</v>
      </c>
      <c r="U4" s="4">
        <v>17</v>
      </c>
      <c r="V4" s="4">
        <v>16</v>
      </c>
      <c r="W4" s="4">
        <v>52</v>
      </c>
      <c r="Y4" s="6">
        <f aca="true" t="shared" si="0" ref="Y4:Y17">INT(AM4/3600)</f>
        <v>7</v>
      </c>
      <c r="Z4" s="6">
        <f aca="true" t="shared" si="1" ref="Z4:Z17">INT((AM4-Y4*3600)/60)</f>
        <v>33</v>
      </c>
      <c r="AA4" s="6">
        <f aca="true" t="shared" si="2" ref="AA4:AA17">AM4-(Y4*3600+Z4*60)</f>
        <v>1</v>
      </c>
      <c r="AC4" s="6">
        <f aca="true" t="shared" si="3" ref="AC4:AC16">INT(AN4/3600)</f>
        <v>6</v>
      </c>
      <c r="AD4" s="6">
        <f aca="true" t="shared" si="4" ref="AD4:AD16">INT((AN4-AC4*3600)/60)</f>
        <v>11</v>
      </c>
      <c r="AE4" s="6">
        <f aca="true" t="shared" si="5" ref="AE4:AE16">AN4-(AC4*3600+AD4*60)</f>
        <v>28.42000000000189</v>
      </c>
      <c r="AG4" s="12">
        <v>1</v>
      </c>
      <c r="AI4" s="6">
        <f aca="true" t="shared" si="6" ref="AI4:AI16">(N4+M4*60+L4*3600)-(K4+J4*60+I4*3600)</f>
        <v>423</v>
      </c>
      <c r="AJ4" s="6">
        <f aca="true" t="shared" si="7" ref="AJ4:AJ16">(T4+S4*60+R4*3600)-(Q4+P4*60+O4*3600)</f>
        <v>408</v>
      </c>
      <c r="AK4" s="6">
        <f aca="true" t="shared" si="8" ref="AK4:AK16">AI4+AJ4</f>
        <v>831</v>
      </c>
      <c r="AL4" s="6">
        <f aca="true" t="shared" si="9" ref="AL4:AL16">(W4+V4*60+U4*3600)-(H4+G4*60+F4*3600)</f>
        <v>28012</v>
      </c>
      <c r="AM4" s="6">
        <f aca="true" t="shared" si="10" ref="AM4:AM16">ABS(AL4-AK4)</f>
        <v>27181</v>
      </c>
      <c r="AN4" s="6">
        <f aca="true" t="shared" si="11" ref="AN4:AN16">AM4*(0.01*(100+E4))</f>
        <v>22288.420000000002</v>
      </c>
      <c r="AO4" s="20" t="str">
        <f aca="true" t="shared" si="12" ref="AO4:AO17">IF(D4="","",IF(D4&lt;25,"C",IF(D4&lt;28.01,"B","A")))</f>
        <v>C</v>
      </c>
    </row>
    <row r="5" spans="1:41" ht="12.75">
      <c r="A5" s="22">
        <v>344</v>
      </c>
      <c r="B5" s="23" t="s">
        <v>41</v>
      </c>
      <c r="C5" s="24" t="s">
        <v>34</v>
      </c>
      <c r="D5" s="25">
        <v>24.5</v>
      </c>
      <c r="E5" s="26">
        <v>-17</v>
      </c>
      <c r="F5" s="4">
        <v>9</v>
      </c>
      <c r="G5" s="4">
        <v>30</v>
      </c>
      <c r="H5" s="4"/>
      <c r="I5" s="4">
        <v>11</v>
      </c>
      <c r="J5" s="4">
        <v>55</v>
      </c>
      <c r="K5" s="4">
        <v>52</v>
      </c>
      <c r="L5" s="4">
        <v>12</v>
      </c>
      <c r="M5" s="4">
        <v>12</v>
      </c>
      <c r="N5" s="4">
        <v>42</v>
      </c>
      <c r="O5" s="4">
        <v>14</v>
      </c>
      <c r="P5" s="4">
        <v>54</v>
      </c>
      <c r="Q5" s="4">
        <v>21</v>
      </c>
      <c r="R5" s="5">
        <v>15</v>
      </c>
      <c r="S5" s="5">
        <v>0</v>
      </c>
      <c r="T5" s="5">
        <v>42</v>
      </c>
      <c r="U5" s="5">
        <v>17</v>
      </c>
      <c r="V5" s="5">
        <v>27</v>
      </c>
      <c r="W5" s="4">
        <v>2</v>
      </c>
      <c r="Y5" s="6">
        <f t="shared" si="0"/>
        <v>7</v>
      </c>
      <c r="Z5" s="6">
        <f t="shared" si="1"/>
        <v>33</v>
      </c>
      <c r="AA5" s="6">
        <f t="shared" si="2"/>
        <v>51</v>
      </c>
      <c r="AC5" s="6">
        <f t="shared" si="3"/>
        <v>6</v>
      </c>
      <c r="AD5" s="6">
        <f t="shared" si="4"/>
        <v>16</v>
      </c>
      <c r="AE5" s="6">
        <f t="shared" si="5"/>
        <v>41.7300000000032</v>
      </c>
      <c r="AG5" s="12">
        <f>AG4+1</f>
        <v>2</v>
      </c>
      <c r="AI5" s="6">
        <f t="shared" si="6"/>
        <v>1010</v>
      </c>
      <c r="AJ5" s="6">
        <f t="shared" si="7"/>
        <v>381</v>
      </c>
      <c r="AK5" s="6">
        <f t="shared" si="8"/>
        <v>1391</v>
      </c>
      <c r="AL5" s="6">
        <f t="shared" si="9"/>
        <v>28622</v>
      </c>
      <c r="AM5" s="6">
        <f t="shared" si="10"/>
        <v>27231</v>
      </c>
      <c r="AN5" s="6">
        <f t="shared" si="11"/>
        <v>22601.730000000003</v>
      </c>
      <c r="AO5" s="20" t="str">
        <f t="shared" si="12"/>
        <v>C</v>
      </c>
    </row>
    <row r="6" spans="1:41" ht="12.75">
      <c r="A6" s="17">
        <v>54</v>
      </c>
      <c r="B6" s="13" t="s">
        <v>31</v>
      </c>
      <c r="C6" s="13" t="s">
        <v>36</v>
      </c>
      <c r="D6" s="18">
        <v>21.3</v>
      </c>
      <c r="E6" s="19">
        <v>-18</v>
      </c>
      <c r="F6" s="4">
        <v>8</v>
      </c>
      <c r="G6" s="4">
        <v>45</v>
      </c>
      <c r="H6" s="4"/>
      <c r="I6" s="4">
        <v>11</v>
      </c>
      <c r="J6" s="4">
        <v>12</v>
      </c>
      <c r="K6" s="4">
        <v>41</v>
      </c>
      <c r="L6" s="4">
        <v>11</v>
      </c>
      <c r="M6" s="4">
        <v>29</v>
      </c>
      <c r="N6" s="4">
        <v>14</v>
      </c>
      <c r="O6" s="4">
        <v>14</v>
      </c>
      <c r="P6" s="4">
        <v>11</v>
      </c>
      <c r="Q6" s="4">
        <v>37</v>
      </c>
      <c r="R6" s="5">
        <v>14</v>
      </c>
      <c r="S6" s="5">
        <v>48</v>
      </c>
      <c r="T6" s="5">
        <v>39</v>
      </c>
      <c r="U6" s="5">
        <v>17</v>
      </c>
      <c r="V6" s="5">
        <v>26</v>
      </c>
      <c r="W6" s="4">
        <v>40</v>
      </c>
      <c r="Y6" s="6">
        <f t="shared" si="0"/>
        <v>7</v>
      </c>
      <c r="Z6" s="6">
        <f t="shared" si="1"/>
        <v>48</v>
      </c>
      <c r="AA6" s="6">
        <f t="shared" si="2"/>
        <v>5</v>
      </c>
      <c r="AC6" s="6">
        <f t="shared" si="3"/>
        <v>6</v>
      </c>
      <c r="AD6" s="6">
        <f t="shared" si="4"/>
        <v>23</v>
      </c>
      <c r="AE6" s="6">
        <f t="shared" si="5"/>
        <v>49.70000000000073</v>
      </c>
      <c r="AG6" s="12">
        <f>AG5+1</f>
        <v>3</v>
      </c>
      <c r="AI6" s="6">
        <f t="shared" si="6"/>
        <v>993</v>
      </c>
      <c r="AJ6" s="6">
        <f t="shared" si="7"/>
        <v>2222</v>
      </c>
      <c r="AK6" s="6">
        <f t="shared" si="8"/>
        <v>3215</v>
      </c>
      <c r="AL6" s="6">
        <f t="shared" si="9"/>
        <v>31300</v>
      </c>
      <c r="AM6" s="6">
        <f t="shared" si="10"/>
        <v>28085</v>
      </c>
      <c r="AN6" s="6">
        <f t="shared" si="11"/>
        <v>23029.7</v>
      </c>
      <c r="AO6" s="20" t="str">
        <f t="shared" si="12"/>
        <v>C</v>
      </c>
    </row>
    <row r="7" spans="1:41" ht="12.75">
      <c r="A7" s="17">
        <v>375</v>
      </c>
      <c r="B7" s="13" t="s">
        <v>47</v>
      </c>
      <c r="C7" s="13" t="s">
        <v>48</v>
      </c>
      <c r="D7" s="18">
        <v>21.4</v>
      </c>
      <c r="E7" s="21">
        <v>-14</v>
      </c>
      <c r="F7" s="4">
        <v>9</v>
      </c>
      <c r="G7" s="4">
        <v>0</v>
      </c>
      <c r="H7" s="4"/>
      <c r="I7" s="4">
        <v>11</v>
      </c>
      <c r="J7" s="4">
        <v>28</v>
      </c>
      <c r="K7" s="4">
        <v>34</v>
      </c>
      <c r="L7" s="4">
        <v>11</v>
      </c>
      <c r="M7" s="4">
        <v>38</v>
      </c>
      <c r="N7" s="4">
        <v>21</v>
      </c>
      <c r="O7" s="4">
        <v>14</v>
      </c>
      <c r="P7" s="4">
        <v>20</v>
      </c>
      <c r="Q7" s="4">
        <v>46</v>
      </c>
      <c r="R7" s="5">
        <v>14</v>
      </c>
      <c r="S7" s="5">
        <v>42</v>
      </c>
      <c r="T7" s="5">
        <v>58</v>
      </c>
      <c r="U7" s="5">
        <v>17</v>
      </c>
      <c r="V7" s="5">
        <v>9</v>
      </c>
      <c r="W7" s="4">
        <v>54</v>
      </c>
      <c r="Y7" s="6">
        <f t="shared" si="0"/>
        <v>7</v>
      </c>
      <c r="Z7" s="6">
        <f t="shared" si="1"/>
        <v>37</v>
      </c>
      <c r="AA7" s="6">
        <f t="shared" si="2"/>
        <v>55</v>
      </c>
      <c r="AC7" s="6">
        <f t="shared" si="3"/>
        <v>6</v>
      </c>
      <c r="AD7" s="6">
        <f t="shared" si="4"/>
        <v>33</v>
      </c>
      <c r="AE7" s="6">
        <f t="shared" si="5"/>
        <v>48.5</v>
      </c>
      <c r="AG7" s="12">
        <f>AG6+1</f>
        <v>4</v>
      </c>
      <c r="AI7" s="6">
        <f t="shared" si="6"/>
        <v>587</v>
      </c>
      <c r="AJ7" s="6">
        <f t="shared" si="7"/>
        <v>1332</v>
      </c>
      <c r="AK7" s="6">
        <f t="shared" si="8"/>
        <v>1919</v>
      </c>
      <c r="AL7" s="6">
        <f t="shared" si="9"/>
        <v>29394</v>
      </c>
      <c r="AM7" s="6">
        <f t="shared" si="10"/>
        <v>27475</v>
      </c>
      <c r="AN7" s="6">
        <f t="shared" si="11"/>
        <v>23628.5</v>
      </c>
      <c r="AO7" s="20" t="str">
        <f t="shared" si="12"/>
        <v>C</v>
      </c>
    </row>
    <row r="8" spans="1:41" ht="12.75">
      <c r="A8" s="27">
        <v>151</v>
      </c>
      <c r="B8" s="28" t="s">
        <v>35</v>
      </c>
      <c r="C8" s="20" t="s">
        <v>45</v>
      </c>
      <c r="D8" s="29">
        <v>22</v>
      </c>
      <c r="E8" s="30">
        <v>-18</v>
      </c>
      <c r="F8" s="4">
        <v>8</v>
      </c>
      <c r="G8" s="4">
        <v>45</v>
      </c>
      <c r="H8" s="4"/>
      <c r="I8" s="4">
        <v>11</v>
      </c>
      <c r="J8" s="4">
        <v>24</v>
      </c>
      <c r="K8" s="4">
        <v>26</v>
      </c>
      <c r="L8" s="4">
        <v>11</v>
      </c>
      <c r="M8" s="4">
        <v>32</v>
      </c>
      <c r="N8" s="4">
        <v>10</v>
      </c>
      <c r="O8" s="4">
        <v>14</v>
      </c>
      <c r="P8" s="4">
        <v>23</v>
      </c>
      <c r="Q8" s="4">
        <v>32</v>
      </c>
      <c r="R8" s="5">
        <v>14</v>
      </c>
      <c r="S8" s="5">
        <v>51</v>
      </c>
      <c r="T8" s="5">
        <v>10</v>
      </c>
      <c r="U8" s="5">
        <v>17</v>
      </c>
      <c r="V8" s="5">
        <v>23</v>
      </c>
      <c r="W8" s="4">
        <v>58</v>
      </c>
      <c r="Y8" s="6">
        <f t="shared" si="0"/>
        <v>8</v>
      </c>
      <c r="Z8" s="6">
        <f t="shared" si="1"/>
        <v>3</v>
      </c>
      <c r="AA8" s="6">
        <f t="shared" si="2"/>
        <v>36</v>
      </c>
      <c r="AC8" s="6">
        <f t="shared" si="3"/>
        <v>6</v>
      </c>
      <c r="AD8" s="6">
        <f t="shared" si="4"/>
        <v>36</v>
      </c>
      <c r="AE8" s="6">
        <f t="shared" si="5"/>
        <v>33.12000000000262</v>
      </c>
      <c r="AG8" s="12">
        <f>AG7+1</f>
        <v>5</v>
      </c>
      <c r="AI8" s="6">
        <f t="shared" si="6"/>
        <v>464</v>
      </c>
      <c r="AJ8" s="6">
        <f t="shared" si="7"/>
        <v>1658</v>
      </c>
      <c r="AK8" s="6">
        <f t="shared" si="8"/>
        <v>2122</v>
      </c>
      <c r="AL8" s="6">
        <f t="shared" si="9"/>
        <v>31138</v>
      </c>
      <c r="AM8" s="6">
        <f t="shared" si="10"/>
        <v>29016</v>
      </c>
      <c r="AN8" s="6">
        <f t="shared" si="11"/>
        <v>23793.120000000003</v>
      </c>
      <c r="AO8" s="20" t="str">
        <f t="shared" si="12"/>
        <v>C</v>
      </c>
    </row>
    <row r="9" spans="1:41" ht="12.75">
      <c r="A9" s="30">
        <v>500</v>
      </c>
      <c r="B9" s="28" t="s">
        <v>51</v>
      </c>
      <c r="C9" s="20" t="s">
        <v>52</v>
      </c>
      <c r="D9" s="29">
        <v>23</v>
      </c>
      <c r="E9" s="21">
        <v>-17</v>
      </c>
      <c r="F9" s="4">
        <v>9</v>
      </c>
      <c r="G9" s="4">
        <v>0</v>
      </c>
      <c r="H9" s="4"/>
      <c r="I9" s="4">
        <v>11</v>
      </c>
      <c r="J9" s="4">
        <v>43</v>
      </c>
      <c r="K9" s="4">
        <v>38</v>
      </c>
      <c r="L9" s="4">
        <v>11</v>
      </c>
      <c r="M9" s="4">
        <v>51</v>
      </c>
      <c r="N9" s="4">
        <v>15</v>
      </c>
      <c r="O9" s="4">
        <v>14</v>
      </c>
      <c r="P9" s="4">
        <v>43</v>
      </c>
      <c r="Q9" s="4">
        <v>24</v>
      </c>
      <c r="R9" s="5">
        <v>14</v>
      </c>
      <c r="S9" s="5">
        <v>51</v>
      </c>
      <c r="T9" s="5">
        <v>41</v>
      </c>
      <c r="U9" s="5">
        <v>17</v>
      </c>
      <c r="V9" s="5">
        <v>45</v>
      </c>
      <c r="W9" s="4">
        <v>27</v>
      </c>
      <c r="Y9" s="6">
        <f t="shared" si="0"/>
        <v>8</v>
      </c>
      <c r="Z9" s="6">
        <f t="shared" si="1"/>
        <v>29</v>
      </c>
      <c r="AA9" s="6">
        <f t="shared" si="2"/>
        <v>33</v>
      </c>
      <c r="AC9" s="6">
        <f t="shared" si="3"/>
        <v>7</v>
      </c>
      <c r="AD9" s="6">
        <f t="shared" si="4"/>
        <v>2</v>
      </c>
      <c r="AE9" s="6">
        <f t="shared" si="5"/>
        <v>55.59000000000378</v>
      </c>
      <c r="AG9" s="12">
        <f>AG8+1</f>
        <v>6</v>
      </c>
      <c r="AI9" s="6">
        <f t="shared" si="6"/>
        <v>457</v>
      </c>
      <c r="AJ9" s="6">
        <f t="shared" si="7"/>
        <v>497</v>
      </c>
      <c r="AK9" s="6">
        <f t="shared" si="8"/>
        <v>954</v>
      </c>
      <c r="AL9" s="6">
        <f t="shared" si="9"/>
        <v>31527</v>
      </c>
      <c r="AM9" s="6">
        <f t="shared" si="10"/>
        <v>30573</v>
      </c>
      <c r="AN9" s="6">
        <f t="shared" si="11"/>
        <v>25375.590000000004</v>
      </c>
      <c r="AO9" s="20" t="str">
        <f t="shared" si="12"/>
        <v>C</v>
      </c>
    </row>
    <row r="10" spans="1:41" ht="12.75">
      <c r="A10" s="17">
        <v>388</v>
      </c>
      <c r="B10" s="13" t="s">
        <v>49</v>
      </c>
      <c r="C10" s="13" t="s">
        <v>50</v>
      </c>
      <c r="D10" s="18">
        <v>21</v>
      </c>
      <c r="E10" s="21">
        <v>-26</v>
      </c>
      <c r="F10" s="4">
        <v>9</v>
      </c>
      <c r="G10" s="4">
        <v>30</v>
      </c>
      <c r="H10" s="4"/>
      <c r="I10" s="4">
        <v>12</v>
      </c>
      <c r="J10" s="4">
        <v>24</v>
      </c>
      <c r="K10" s="4">
        <v>37</v>
      </c>
      <c r="L10" s="4">
        <v>12</v>
      </c>
      <c r="M10" s="4">
        <v>40</v>
      </c>
      <c r="N10" s="4">
        <v>31</v>
      </c>
      <c r="O10" s="4">
        <v>15</v>
      </c>
      <c r="P10" s="4">
        <v>48</v>
      </c>
      <c r="Q10" s="4">
        <v>22</v>
      </c>
      <c r="R10" s="5">
        <v>15</v>
      </c>
      <c r="S10" s="5">
        <v>54</v>
      </c>
      <c r="T10" s="5">
        <v>10</v>
      </c>
      <c r="U10" s="5"/>
      <c r="V10" s="5"/>
      <c r="W10" s="4"/>
      <c r="Y10" s="6">
        <f t="shared" si="0"/>
        <v>9</v>
      </c>
      <c r="Z10" s="6">
        <f t="shared" si="1"/>
        <v>51</v>
      </c>
      <c r="AA10" s="6">
        <f t="shared" si="2"/>
        <v>42</v>
      </c>
      <c r="AC10" s="6">
        <f t="shared" si="3"/>
        <v>7</v>
      </c>
      <c r="AD10" s="6">
        <f t="shared" si="4"/>
        <v>17</v>
      </c>
      <c r="AE10" s="6">
        <f t="shared" si="5"/>
        <v>51.47999999999956</v>
      </c>
      <c r="AI10" s="6">
        <f t="shared" si="6"/>
        <v>954</v>
      </c>
      <c r="AJ10" s="6">
        <f t="shared" si="7"/>
        <v>348</v>
      </c>
      <c r="AK10" s="6">
        <f t="shared" si="8"/>
        <v>1302</v>
      </c>
      <c r="AL10" s="6">
        <f t="shared" si="9"/>
        <v>-34200</v>
      </c>
      <c r="AM10" s="6">
        <f t="shared" si="10"/>
        <v>35502</v>
      </c>
      <c r="AN10" s="6">
        <f t="shared" si="11"/>
        <v>26271.48</v>
      </c>
      <c r="AO10" s="20" t="str">
        <f t="shared" si="12"/>
        <v>C</v>
      </c>
    </row>
    <row r="11" spans="1:41" ht="12.75">
      <c r="A11" s="17">
        <v>155</v>
      </c>
      <c r="B11" s="13" t="s">
        <v>40</v>
      </c>
      <c r="C11" s="13" t="s">
        <v>27</v>
      </c>
      <c r="D11" s="18">
        <v>22.7</v>
      </c>
      <c r="E11" s="21">
        <v>-23</v>
      </c>
      <c r="F11" s="4">
        <v>9</v>
      </c>
      <c r="G11" s="4">
        <v>30</v>
      </c>
      <c r="H11" s="4"/>
      <c r="I11" s="4">
        <v>12</v>
      </c>
      <c r="J11" s="4">
        <v>22</v>
      </c>
      <c r="K11" s="4">
        <v>22</v>
      </c>
      <c r="L11" s="4">
        <v>12</v>
      </c>
      <c r="M11" s="4">
        <v>37</v>
      </c>
      <c r="N11" s="4">
        <v>25</v>
      </c>
      <c r="O11" s="4">
        <v>15</v>
      </c>
      <c r="P11" s="4">
        <v>37</v>
      </c>
      <c r="Q11" s="4">
        <v>50</v>
      </c>
      <c r="R11" s="5">
        <v>15</v>
      </c>
      <c r="S11" s="5">
        <v>47</v>
      </c>
      <c r="T11" s="5">
        <v>45</v>
      </c>
      <c r="U11" s="5"/>
      <c r="V11" s="5"/>
      <c r="W11" s="4"/>
      <c r="Y11" s="6">
        <f t="shared" si="0"/>
        <v>9</v>
      </c>
      <c r="Z11" s="6">
        <f t="shared" si="1"/>
        <v>54</v>
      </c>
      <c r="AA11" s="6">
        <f t="shared" si="2"/>
        <v>58</v>
      </c>
      <c r="AC11" s="6">
        <f t="shared" si="3"/>
        <v>7</v>
      </c>
      <c r="AD11" s="6">
        <f t="shared" si="4"/>
        <v>38</v>
      </c>
      <c r="AE11" s="6">
        <f t="shared" si="5"/>
        <v>7.459999999999127</v>
      </c>
      <c r="AI11" s="6">
        <f t="shared" si="6"/>
        <v>903</v>
      </c>
      <c r="AJ11" s="6">
        <f t="shared" si="7"/>
        <v>595</v>
      </c>
      <c r="AK11" s="6">
        <f t="shared" si="8"/>
        <v>1498</v>
      </c>
      <c r="AL11" s="6">
        <f t="shared" si="9"/>
        <v>-34200</v>
      </c>
      <c r="AM11" s="6">
        <f t="shared" si="10"/>
        <v>35698</v>
      </c>
      <c r="AN11" s="6">
        <f t="shared" si="11"/>
        <v>27487.46</v>
      </c>
      <c r="AO11" s="20" t="str">
        <f t="shared" si="12"/>
        <v>C</v>
      </c>
    </row>
    <row r="12" spans="1:41" ht="12.75">
      <c r="A12" s="17">
        <v>110</v>
      </c>
      <c r="B12" s="13" t="s">
        <v>30</v>
      </c>
      <c r="C12" s="13" t="s">
        <v>44</v>
      </c>
      <c r="D12" s="18">
        <v>24</v>
      </c>
      <c r="E12" s="21">
        <v>-20</v>
      </c>
      <c r="F12" s="4">
        <v>9</v>
      </c>
      <c r="G12" s="4">
        <v>0</v>
      </c>
      <c r="H12" s="4"/>
      <c r="I12" s="4">
        <v>12</v>
      </c>
      <c r="J12" s="4">
        <v>11</v>
      </c>
      <c r="K12" s="4">
        <v>34</v>
      </c>
      <c r="L12" s="4">
        <v>12</v>
      </c>
      <c r="M12" s="4">
        <v>38</v>
      </c>
      <c r="N12" s="4">
        <v>39</v>
      </c>
      <c r="O12" s="4">
        <v>16</v>
      </c>
      <c r="P12" s="4">
        <v>3</v>
      </c>
      <c r="Q12" s="4">
        <v>22</v>
      </c>
      <c r="R12" s="5">
        <v>16</v>
      </c>
      <c r="S12" s="5">
        <v>37</v>
      </c>
      <c r="T12" s="5">
        <v>0</v>
      </c>
      <c r="U12" s="5"/>
      <c r="V12" s="5"/>
      <c r="W12" s="4"/>
      <c r="Y12" s="6">
        <f t="shared" si="0"/>
        <v>10</v>
      </c>
      <c r="Z12" s="6">
        <f t="shared" si="1"/>
        <v>0</v>
      </c>
      <c r="AA12" s="6">
        <f t="shared" si="2"/>
        <v>43</v>
      </c>
      <c r="AC12" s="6">
        <f t="shared" si="3"/>
        <v>8</v>
      </c>
      <c r="AD12" s="6">
        <f t="shared" si="4"/>
        <v>0</v>
      </c>
      <c r="AE12" s="6">
        <f t="shared" si="5"/>
        <v>34.400000000001455</v>
      </c>
      <c r="AI12" s="6">
        <f t="shared" si="6"/>
        <v>1625</v>
      </c>
      <c r="AJ12" s="6">
        <f t="shared" si="7"/>
        <v>2018</v>
      </c>
      <c r="AK12" s="6">
        <f t="shared" si="8"/>
        <v>3643</v>
      </c>
      <c r="AL12" s="6">
        <f t="shared" si="9"/>
        <v>-32400</v>
      </c>
      <c r="AM12" s="6">
        <f t="shared" si="10"/>
        <v>36043</v>
      </c>
      <c r="AN12" s="6">
        <f t="shared" si="11"/>
        <v>28834.4</v>
      </c>
      <c r="AO12" s="20" t="str">
        <f t="shared" si="12"/>
        <v>C</v>
      </c>
    </row>
    <row r="13" spans="1:41" ht="12.75">
      <c r="A13" s="17">
        <v>275</v>
      </c>
      <c r="B13" s="13" t="s">
        <v>31</v>
      </c>
      <c r="C13" s="13" t="s">
        <v>32</v>
      </c>
      <c r="D13" s="18">
        <v>21.4</v>
      </c>
      <c r="E13" s="21">
        <v>-19</v>
      </c>
      <c r="F13" s="4">
        <v>10</v>
      </c>
      <c r="G13" s="4">
        <v>30</v>
      </c>
      <c r="H13" s="4"/>
      <c r="I13" s="4">
        <v>12</v>
      </c>
      <c r="J13" s="4">
        <v>53</v>
      </c>
      <c r="K13" s="4">
        <v>23</v>
      </c>
      <c r="L13" s="4">
        <v>13</v>
      </c>
      <c r="M13" s="4">
        <v>0</v>
      </c>
      <c r="N13" s="4">
        <v>51</v>
      </c>
      <c r="O13" s="4">
        <v>15</v>
      </c>
      <c r="P13" s="4">
        <v>46</v>
      </c>
      <c r="Q13" s="4">
        <v>6</v>
      </c>
      <c r="R13" s="5">
        <v>15</v>
      </c>
      <c r="S13" s="5">
        <v>52</v>
      </c>
      <c r="T13" s="5">
        <v>25</v>
      </c>
      <c r="U13" s="5"/>
      <c r="V13" s="5"/>
      <c r="W13" s="4"/>
      <c r="Y13" s="6">
        <f t="shared" si="0"/>
        <v>10</v>
      </c>
      <c r="Z13" s="6">
        <f t="shared" si="1"/>
        <v>43</v>
      </c>
      <c r="AA13" s="6">
        <f t="shared" si="2"/>
        <v>47</v>
      </c>
      <c r="AC13" s="6">
        <f t="shared" si="3"/>
        <v>8</v>
      </c>
      <c r="AD13" s="6">
        <f t="shared" si="4"/>
        <v>41</v>
      </c>
      <c r="AE13" s="6">
        <f t="shared" si="5"/>
        <v>27.87000000000262</v>
      </c>
      <c r="AI13" s="6">
        <f t="shared" si="6"/>
        <v>448</v>
      </c>
      <c r="AJ13" s="6">
        <f t="shared" si="7"/>
        <v>379</v>
      </c>
      <c r="AK13" s="6">
        <f t="shared" si="8"/>
        <v>827</v>
      </c>
      <c r="AL13" s="6">
        <f t="shared" si="9"/>
        <v>-37800</v>
      </c>
      <c r="AM13" s="6">
        <f t="shared" si="10"/>
        <v>38627</v>
      </c>
      <c r="AN13" s="6">
        <f t="shared" si="11"/>
        <v>31287.870000000003</v>
      </c>
      <c r="AO13" s="20" t="str">
        <f t="shared" si="12"/>
        <v>C</v>
      </c>
    </row>
    <row r="14" spans="1:41" ht="12.75">
      <c r="A14" s="27">
        <v>279</v>
      </c>
      <c r="B14" s="28" t="s">
        <v>33</v>
      </c>
      <c r="C14" s="20" t="s">
        <v>46</v>
      </c>
      <c r="D14" s="29">
        <v>24.9</v>
      </c>
      <c r="E14" s="30">
        <v>-16</v>
      </c>
      <c r="F14" s="4">
        <v>10</v>
      </c>
      <c r="G14" s="4">
        <v>30</v>
      </c>
      <c r="H14" s="4"/>
      <c r="I14" s="4">
        <v>12</v>
      </c>
      <c r="J14" s="4">
        <v>56</v>
      </c>
      <c r="K14" s="4">
        <v>6</v>
      </c>
      <c r="L14" s="4">
        <v>13</v>
      </c>
      <c r="M14" s="4">
        <v>2</v>
      </c>
      <c r="N14" s="4">
        <v>45</v>
      </c>
      <c r="O14" s="4">
        <v>15</v>
      </c>
      <c r="P14" s="4">
        <v>51</v>
      </c>
      <c r="Q14" s="4">
        <v>42</v>
      </c>
      <c r="R14" s="5">
        <v>15</v>
      </c>
      <c r="S14" s="5">
        <v>57</v>
      </c>
      <c r="T14" s="5">
        <v>55</v>
      </c>
      <c r="U14" s="5"/>
      <c r="V14" s="5"/>
      <c r="W14" s="4"/>
      <c r="Y14" s="6">
        <f t="shared" si="0"/>
        <v>10</v>
      </c>
      <c r="Z14" s="6">
        <f t="shared" si="1"/>
        <v>42</v>
      </c>
      <c r="AA14" s="6">
        <f t="shared" si="2"/>
        <v>52</v>
      </c>
      <c r="AC14" s="6">
        <f t="shared" si="3"/>
        <v>9</v>
      </c>
      <c r="AD14" s="6">
        <f t="shared" si="4"/>
        <v>0</v>
      </c>
      <c r="AE14" s="6">
        <f t="shared" si="5"/>
        <v>0.47999999999956344</v>
      </c>
      <c r="AI14" s="6">
        <f t="shared" si="6"/>
        <v>399</v>
      </c>
      <c r="AJ14" s="6">
        <f t="shared" si="7"/>
        <v>373</v>
      </c>
      <c r="AK14" s="6">
        <f t="shared" si="8"/>
        <v>772</v>
      </c>
      <c r="AL14" s="6">
        <f t="shared" si="9"/>
        <v>-37800</v>
      </c>
      <c r="AM14" s="6">
        <f t="shared" si="10"/>
        <v>38572</v>
      </c>
      <c r="AN14" s="6">
        <f t="shared" si="11"/>
        <v>32400.48</v>
      </c>
      <c r="AO14" s="20" t="str">
        <f t="shared" si="12"/>
        <v>C</v>
      </c>
    </row>
    <row r="15" spans="1:41" ht="12.75">
      <c r="A15" s="17">
        <v>92</v>
      </c>
      <c r="B15" s="13" t="s">
        <v>42</v>
      </c>
      <c r="C15" s="13" t="s">
        <v>43</v>
      </c>
      <c r="D15" s="18">
        <v>24.5</v>
      </c>
      <c r="E15" s="19">
        <v>-15</v>
      </c>
      <c r="F15" s="4">
        <v>10</v>
      </c>
      <c r="G15" s="4">
        <v>30</v>
      </c>
      <c r="H15" s="4"/>
      <c r="I15" s="4">
        <v>12</v>
      </c>
      <c r="J15" s="4">
        <v>48</v>
      </c>
      <c r="K15" s="4">
        <v>35</v>
      </c>
      <c r="L15" s="4">
        <v>12</v>
      </c>
      <c r="M15" s="4">
        <v>56</v>
      </c>
      <c r="N15" s="4">
        <v>42</v>
      </c>
      <c r="O15" s="4">
        <v>15</v>
      </c>
      <c r="P15" s="4">
        <v>41</v>
      </c>
      <c r="Q15" s="4">
        <v>55</v>
      </c>
      <c r="R15" s="5">
        <v>15</v>
      </c>
      <c r="S15" s="5">
        <v>50</v>
      </c>
      <c r="T15" s="5">
        <v>30</v>
      </c>
      <c r="U15" s="5"/>
      <c r="V15" s="5"/>
      <c r="W15" s="4"/>
      <c r="Y15" s="6">
        <f t="shared" si="0"/>
        <v>10</v>
      </c>
      <c r="Z15" s="6">
        <f t="shared" si="1"/>
        <v>46</v>
      </c>
      <c r="AA15" s="6">
        <f t="shared" si="2"/>
        <v>42</v>
      </c>
      <c r="AC15" s="6">
        <f t="shared" si="3"/>
        <v>9</v>
      </c>
      <c r="AD15" s="6">
        <f t="shared" si="4"/>
        <v>9</v>
      </c>
      <c r="AE15" s="6">
        <f t="shared" si="5"/>
        <v>41.69999999999709</v>
      </c>
      <c r="AI15" s="6">
        <f t="shared" si="6"/>
        <v>487</v>
      </c>
      <c r="AJ15" s="6">
        <f t="shared" si="7"/>
        <v>515</v>
      </c>
      <c r="AK15" s="6">
        <f t="shared" si="8"/>
        <v>1002</v>
      </c>
      <c r="AL15" s="6">
        <f t="shared" si="9"/>
        <v>-37800</v>
      </c>
      <c r="AM15" s="6">
        <f t="shared" si="10"/>
        <v>38802</v>
      </c>
      <c r="AN15" s="6">
        <f t="shared" si="11"/>
        <v>32981.7</v>
      </c>
      <c r="AO15" s="20" t="str">
        <f t="shared" si="12"/>
        <v>C</v>
      </c>
    </row>
    <row r="16" spans="1:41" ht="12.75">
      <c r="A16" s="17">
        <v>39</v>
      </c>
      <c r="B16" s="13" t="s">
        <v>26</v>
      </c>
      <c r="C16" s="13" t="s">
        <v>39</v>
      </c>
      <c r="D16" s="18">
        <v>24</v>
      </c>
      <c r="E16" s="21">
        <v>-13</v>
      </c>
      <c r="F16" s="4">
        <v>10</v>
      </c>
      <c r="G16" s="4">
        <v>30</v>
      </c>
      <c r="H16" s="4"/>
      <c r="I16" s="4">
        <v>12</v>
      </c>
      <c r="J16" s="4">
        <v>52</v>
      </c>
      <c r="K16" s="4">
        <v>47</v>
      </c>
      <c r="L16" s="4">
        <v>12</v>
      </c>
      <c r="M16" s="4">
        <v>59</v>
      </c>
      <c r="N16" s="4">
        <v>29</v>
      </c>
      <c r="O16" s="4">
        <v>15</v>
      </c>
      <c r="P16" s="4">
        <v>37</v>
      </c>
      <c r="Q16" s="4">
        <v>14</v>
      </c>
      <c r="R16" s="5">
        <v>15</v>
      </c>
      <c r="S16" s="5">
        <v>44</v>
      </c>
      <c r="T16" s="5">
        <v>54</v>
      </c>
      <c r="U16" s="5"/>
      <c r="V16" s="5"/>
      <c r="W16" s="4"/>
      <c r="Y16" s="6">
        <f t="shared" si="0"/>
        <v>10</v>
      </c>
      <c r="Z16" s="6">
        <f t="shared" si="1"/>
        <v>44</v>
      </c>
      <c r="AA16" s="6">
        <f t="shared" si="2"/>
        <v>22</v>
      </c>
      <c r="AC16" s="6">
        <f t="shared" si="3"/>
        <v>9</v>
      </c>
      <c r="AD16" s="6">
        <f t="shared" si="4"/>
        <v>20</v>
      </c>
      <c r="AE16" s="6">
        <f t="shared" si="5"/>
        <v>35.94000000000233</v>
      </c>
      <c r="AI16" s="6">
        <f t="shared" si="6"/>
        <v>402</v>
      </c>
      <c r="AJ16" s="6">
        <f t="shared" si="7"/>
        <v>460</v>
      </c>
      <c r="AK16" s="6">
        <f t="shared" si="8"/>
        <v>862</v>
      </c>
      <c r="AL16" s="6">
        <f t="shared" si="9"/>
        <v>-37800</v>
      </c>
      <c r="AM16" s="6">
        <f t="shared" si="10"/>
        <v>38662</v>
      </c>
      <c r="AN16" s="6">
        <f t="shared" si="11"/>
        <v>33635.94</v>
      </c>
      <c r="AO16" s="20" t="str">
        <f t="shared" si="12"/>
        <v>C</v>
      </c>
    </row>
    <row r="17" spans="1:41" ht="12.75">
      <c r="A17" s="17">
        <v>109</v>
      </c>
      <c r="B17" s="13" t="s">
        <v>28</v>
      </c>
      <c r="C17" s="13" t="s">
        <v>29</v>
      </c>
      <c r="D17" s="18">
        <v>24.7</v>
      </c>
      <c r="E17" s="19">
        <v>-21</v>
      </c>
      <c r="F17" s="4" t="s">
        <v>53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4"/>
      <c r="Y17" s="6">
        <f t="shared" si="0"/>
        <v>0</v>
      </c>
      <c r="Z17" s="6">
        <f t="shared" si="1"/>
        <v>0</v>
      </c>
      <c r="AA17" s="6">
        <f t="shared" si="2"/>
        <v>0</v>
      </c>
      <c r="AO17" s="20" t="str">
        <f t="shared" si="12"/>
        <v>C</v>
      </c>
    </row>
    <row r="18" spans="1:23" ht="12.75">
      <c r="A18" s="17"/>
      <c r="B18" s="13"/>
      <c r="C18" s="13"/>
      <c r="D18" s="18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4"/>
    </row>
    <row r="19" spans="1:23" ht="12.75">
      <c r="A19" s="17"/>
      <c r="B19" s="13"/>
      <c r="C19" s="13"/>
      <c r="D19" s="18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4"/>
    </row>
    <row r="20" spans="1:23" ht="12.75">
      <c r="A20" s="17"/>
      <c r="B20" s="13"/>
      <c r="C20" s="13"/>
      <c r="D20" s="18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4"/>
    </row>
    <row r="21" spans="1:23" ht="12.75">
      <c r="A21" s="17"/>
      <c r="B21" s="13"/>
      <c r="C21" s="13"/>
      <c r="D21" s="18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4"/>
    </row>
    <row r="22" spans="1:23" ht="12.75">
      <c r="A22" s="17"/>
      <c r="B22" s="13"/>
      <c r="C22" s="13"/>
      <c r="D22" s="18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4"/>
    </row>
    <row r="23" spans="1:41" ht="12.75">
      <c r="A23" s="17"/>
      <c r="B23" s="13"/>
      <c r="C23" s="13"/>
      <c r="D23" s="18"/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4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2.75">
      <c r="A24" s="17"/>
      <c r="B24" s="13"/>
      <c r="C24" s="13"/>
      <c r="D24" s="18"/>
      <c r="E24" s="2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4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12.75">
      <c r="A25" s="17"/>
      <c r="B25" s="13"/>
      <c r="C25" s="13"/>
      <c r="D25" s="18"/>
      <c r="E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4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2.75">
      <c r="A26" s="17"/>
      <c r="B26" s="13"/>
      <c r="C26" s="13"/>
      <c r="D26" s="18"/>
      <c r="E26" s="2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4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2.75">
      <c r="A27" s="17"/>
      <c r="B27" s="13"/>
      <c r="C27" s="13"/>
      <c r="D27" s="18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4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2.75">
      <c r="A28" s="17"/>
      <c r="B28" s="13"/>
      <c r="C28" s="13"/>
      <c r="D28" s="18"/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4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2.75">
      <c r="A29" s="22"/>
      <c r="B29" s="31"/>
      <c r="C29" s="24"/>
      <c r="D29" s="25"/>
      <c r="E29" s="2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4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12.75">
      <c r="A30" s="22"/>
      <c r="B30" s="31"/>
      <c r="C30" s="24"/>
      <c r="D30" s="25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4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12.75">
      <c r="A31" s="17"/>
      <c r="B31" s="13"/>
      <c r="C31" s="13"/>
      <c r="D31" s="18"/>
      <c r="E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4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2.75">
      <c r="A32" s="17"/>
      <c r="B32" s="13"/>
      <c r="C32" s="13"/>
      <c r="D32" s="18"/>
      <c r="E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4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12.75">
      <c r="A33" s="17"/>
      <c r="B33" s="13"/>
      <c r="C33" s="13"/>
      <c r="D33" s="18"/>
      <c r="E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4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2.75">
      <c r="A34" s="17"/>
      <c r="B34" s="13"/>
      <c r="C34" s="13"/>
      <c r="D34" s="18"/>
      <c r="E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4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73" ht="15.75">
      <c r="A35" s="7"/>
      <c r="B35" s="7"/>
      <c r="C35" s="7"/>
      <c r="D35" s="7"/>
      <c r="E35" s="3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15.75">
      <c r="A36" s="7"/>
      <c r="B36" s="7"/>
      <c r="C36" s="7"/>
      <c r="D36" s="7"/>
      <c r="E36" s="3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15.75">
      <c r="A37" s="7"/>
      <c r="B37" s="7"/>
      <c r="C37" s="7"/>
      <c r="D37" s="7"/>
      <c r="E37" s="3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15.75">
      <c r="A38" s="7"/>
      <c r="B38" s="7"/>
      <c r="C38" s="7"/>
      <c r="D38" s="7"/>
      <c r="E38" s="3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15.75">
      <c r="A39" s="7"/>
      <c r="B39" s="7"/>
      <c r="C39" s="7"/>
      <c r="D39" s="7"/>
      <c r="E39" s="3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5.75">
      <c r="A40" s="7"/>
      <c r="B40" s="7"/>
      <c r="C40" s="7"/>
      <c r="D40" s="7"/>
      <c r="E40" s="3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15.75">
      <c r="A41" s="7"/>
      <c r="B41" s="7"/>
      <c r="C41" s="7"/>
      <c r="D41" s="7"/>
      <c r="E41" s="3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15.75">
      <c r="A42" s="7"/>
      <c r="B42" s="7"/>
      <c r="C42" s="7"/>
      <c r="D42" s="7"/>
      <c r="E42" s="3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15.75">
      <c r="A43" s="7"/>
      <c r="B43" s="7"/>
      <c r="C43" s="7"/>
      <c r="D43" s="7"/>
      <c r="E43" s="3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ht="15.75">
      <c r="A44" s="7"/>
      <c r="B44" s="7"/>
      <c r="C44" s="7"/>
      <c r="D44" s="7"/>
      <c r="E44" s="3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ht="15.75">
      <c r="A45" s="7"/>
      <c r="B45" s="7"/>
      <c r="C45" s="7"/>
      <c r="D45" s="7"/>
      <c r="E45" s="3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15.75">
      <c r="A46" s="7"/>
      <c r="B46" s="7"/>
      <c r="C46" s="7"/>
      <c r="D46" s="7"/>
      <c r="E46" s="3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5.75">
      <c r="A47" s="7"/>
      <c r="B47" s="7"/>
      <c r="C47" s="7"/>
      <c r="D47" s="7"/>
      <c r="E47" s="3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15.75">
      <c r="A48" s="7"/>
      <c r="B48" s="7"/>
      <c r="C48" s="7"/>
      <c r="D48" s="7"/>
      <c r="E48" s="3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ht="15.75">
      <c r="A49" s="7"/>
      <c r="B49" s="7"/>
      <c r="C49" s="7"/>
      <c r="D49" s="7"/>
      <c r="E49" s="3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ht="15.75">
      <c r="A50" s="7"/>
      <c r="B50" s="7"/>
      <c r="C50" s="7"/>
      <c r="D50" s="7"/>
      <c r="E50" s="3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</sheetData>
  <sheetProtection password="DE84" sheet="1" objects="1" scenarios="1"/>
  <printOptions gridLines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landscape" paperSize="9" r:id="rId1"/>
  <headerFooter alignWithMargins="0">
    <oddHeader>&amp;CWILBERFORCE-SMITH 2006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John Ellis</cp:lastModifiedBy>
  <cp:lastPrinted>2006-09-16T19:02:30Z</cp:lastPrinted>
  <dcterms:created xsi:type="dcterms:W3CDTF">1998-08-31T17:13:39Z</dcterms:created>
  <dcterms:modified xsi:type="dcterms:W3CDTF">2006-09-17T17:27:44Z</dcterms:modified>
  <cp:category/>
  <cp:version/>
  <cp:contentType/>
  <cp:contentStatus/>
</cp:coreProperties>
</file>